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PhKhVon" sheetId="2" r:id="rId1"/>
    <sheet name="BSCTR-NSTT" sheetId="3" r:id="rId2"/>
    <sheet name="BSCtr-XSKT" sheetId="4" r:id="rId3"/>
  </sheets>
  <definedNames>
    <definedName name="_xlnm.Print_Titles" localSheetId="0">PhKhVon!$5:$9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 l="1"/>
  <c r="E12" i="3"/>
  <c r="E11" i="3"/>
  <c r="G8" i="3"/>
  <c r="F8" i="3"/>
  <c r="D8" i="3"/>
  <c r="D9" i="3"/>
  <c r="E8" i="3" l="1"/>
  <c r="K50" i="2" l="1"/>
  <c r="D9" i="4" l="1"/>
  <c r="G8" i="4"/>
  <c r="F8" i="4"/>
  <c r="E8" i="4"/>
  <c r="D8" i="4"/>
  <c r="E35" i="2"/>
  <c r="E34" i="2"/>
  <c r="E10" i="2"/>
  <c r="D35" i="2"/>
  <c r="D34" i="2"/>
  <c r="D10" i="2"/>
  <c r="J35" i="2"/>
  <c r="J34" i="2"/>
  <c r="J10" i="2"/>
  <c r="I35" i="2"/>
  <c r="I34" i="2"/>
  <c r="I10" i="2"/>
  <c r="H10" i="2"/>
  <c r="G35" i="2"/>
  <c r="G34" i="2"/>
  <c r="G10" i="2"/>
  <c r="K35" i="2"/>
  <c r="K34" i="2"/>
  <c r="K10" i="2" s="1"/>
  <c r="H34" i="2"/>
  <c r="E47" i="2"/>
  <c r="D47" i="2"/>
  <c r="E50" i="2"/>
  <c r="D50" i="2"/>
  <c r="J50" i="2"/>
  <c r="I50" i="2"/>
  <c r="G50" i="2"/>
  <c r="H51" i="2"/>
  <c r="H50" i="2"/>
  <c r="K48" i="2"/>
  <c r="H48" i="2"/>
  <c r="K47" i="2"/>
  <c r="J47" i="2"/>
  <c r="I47" i="2"/>
  <c r="G47" i="2"/>
  <c r="H47" i="2"/>
  <c r="K45" i="2"/>
  <c r="H45" i="2"/>
  <c r="H44" i="2"/>
  <c r="H43" i="2"/>
  <c r="E43" i="2"/>
  <c r="H42" i="2"/>
  <c r="K41" i="2"/>
  <c r="H41" i="2"/>
  <c r="K40" i="2"/>
  <c r="H40" i="2"/>
  <c r="K39" i="2"/>
  <c r="I39" i="2"/>
  <c r="H39" i="2"/>
  <c r="K38" i="2"/>
  <c r="I38" i="2"/>
  <c r="H38" i="2"/>
  <c r="K37" i="2"/>
  <c r="I37" i="2"/>
  <c r="H37" i="2"/>
  <c r="E37" i="2"/>
  <c r="A37" i="2"/>
  <c r="A38" i="2"/>
  <c r="A39" i="2"/>
  <c r="A40" i="2"/>
  <c r="A41" i="2"/>
  <c r="A42" i="2"/>
  <c r="A43" i="2"/>
  <c r="A44" i="2"/>
  <c r="A45" i="2"/>
  <c r="K36" i="2"/>
  <c r="H36" i="2"/>
  <c r="K31" i="2"/>
  <c r="J31" i="2"/>
  <c r="I31" i="2"/>
  <c r="G31" i="2"/>
  <c r="E31" i="2"/>
  <c r="D31" i="2"/>
  <c r="K28" i="2"/>
  <c r="K11" i="2"/>
  <c r="J28" i="2"/>
  <c r="I28" i="2"/>
  <c r="G28" i="2"/>
  <c r="E28" i="2"/>
  <c r="D28" i="2"/>
  <c r="I27" i="2"/>
  <c r="I12" i="2"/>
  <c r="I11" i="2"/>
  <c r="H27" i="2"/>
  <c r="G26" i="2"/>
  <c r="H26" i="2"/>
  <c r="H25" i="2"/>
  <c r="H24" i="2"/>
  <c r="H23" i="2"/>
  <c r="H22" i="2"/>
  <c r="H21" i="2"/>
  <c r="H20" i="2"/>
  <c r="H19" i="2"/>
  <c r="H18" i="2"/>
  <c r="H17" i="2"/>
  <c r="H16" i="2"/>
  <c r="H15" i="2"/>
  <c r="H14" i="2"/>
  <c r="A14" i="2"/>
  <c r="A15" i="2"/>
  <c r="A16" i="2"/>
  <c r="A17" i="2"/>
  <c r="A18" i="2"/>
  <c r="A19" i="2"/>
  <c r="A20" i="2"/>
  <c r="A21" i="2"/>
  <c r="A22" i="2"/>
  <c r="A23" i="2"/>
  <c r="A24" i="2"/>
  <c r="A25" i="2"/>
  <c r="A26" i="2"/>
  <c r="A27" i="2"/>
  <c r="H13" i="2"/>
  <c r="K12" i="2"/>
  <c r="J12" i="2"/>
  <c r="E12" i="2"/>
  <c r="D12" i="2"/>
  <c r="E11" i="2"/>
  <c r="G12" i="2"/>
  <c r="D11" i="2"/>
  <c r="G11" i="2"/>
  <c r="J11" i="2"/>
</calcChain>
</file>

<file path=xl/sharedStrings.xml><?xml version="1.0" encoding="utf-8"?>
<sst xmlns="http://schemas.openxmlformats.org/spreadsheetml/2006/main" count="203" uniqueCount="161">
  <si>
    <t>Đơn vị: Triệu đồng</t>
  </si>
  <si>
    <t>STT</t>
  </si>
  <si>
    <t>Danh mục dự án</t>
  </si>
  <si>
    <t>Quyết định phê duyệt chủ trương đầu tư</t>
  </si>
  <si>
    <t>Chủ đầu tư</t>
  </si>
  <si>
    <t>Số, quyết định, ngày, tháng, năm</t>
  </si>
  <si>
    <t>TMĐT</t>
  </si>
  <si>
    <t>Tổng mức đầu tư</t>
  </si>
  <si>
    <t>Trong đó: XSKT</t>
  </si>
  <si>
    <t>I</t>
  </si>
  <si>
    <t>Lĩnh vực giáo dục</t>
  </si>
  <si>
    <t>UBND huyện Tuy Phong</t>
  </si>
  <si>
    <t>Trường MG Hòa Thắng</t>
  </si>
  <si>
    <t>2357/QĐ-UBND ngày 11/9/2018</t>
  </si>
  <si>
    <t>UBND huyện Bắc Bình</t>
  </si>
  <si>
    <t>2878/QĐ-UBND ngày 24/10/2018</t>
  </si>
  <si>
    <t>UBND huyện Hàm Thuận Bắc</t>
  </si>
  <si>
    <t>Trường TH Tân Thành 2 (khối 10 phòng học, sân trường)</t>
  </si>
  <si>
    <t>2875/QĐ-UBND ngày 24/10/2018</t>
  </si>
  <si>
    <t>UBND huyện Hàm Thuận Nam</t>
  </si>
  <si>
    <t>2915/QĐ-UBND ngày 26/10/2018</t>
  </si>
  <si>
    <t>UBND huyện Hàm Tân</t>
  </si>
  <si>
    <t>Trường THCS Suối Kiết (4 phòng học bộ môn, tường rào, sân trường, hệ thống thoát nước, nhà để xe học sinh, giáo viên, nhà vệ sinh)</t>
  </si>
  <si>
    <t>UBND huyện Tánh Linh</t>
  </si>
  <si>
    <t>Trường MG Nam Chính</t>
  </si>
  <si>
    <t>UBND huyện Đức Linh</t>
  </si>
  <si>
    <t>Trường MG Phan Rí Thành (cơ sở Bình Long)</t>
  </si>
  <si>
    <t>2845/QĐ-UBND ngày 22/10/2018</t>
  </si>
  <si>
    <t>Trường TH Phan Tiến</t>
  </si>
  <si>
    <t>2914/QĐ-UBND ngày 26/10/2018</t>
  </si>
  <si>
    <t>2879/QĐ-UBND ngày 24/10/2018</t>
  </si>
  <si>
    <t>Trường THCS Thuận Hòa (khối HCHB+ thư viện, phòng học bộ môn, sân trường, tường rào phía sau, sửa chữa 6 phòng học)</t>
  </si>
  <si>
    <t>2841/QĐ-UBND ngày 22/10/2018</t>
  </si>
  <si>
    <t>Trường TH Hàm Minh 2 (khối HCHB, phòng học bộ môn, cổng, tường rào, nhà bảo vệ)</t>
  </si>
  <si>
    <t>2881/QĐ-UBND ngày 24/10/2018</t>
  </si>
  <si>
    <t>Trường THCS Mương Mán (khối thí nghiệm thực hành)</t>
  </si>
  <si>
    <t>2882/QĐ-UBND ngày 24/10/2018</t>
  </si>
  <si>
    <t>Trường TH Gia An 1 (10 phòng học, sân trường, cột cờ, cổng+ tường rào trước, nhà bảo vệ)</t>
  </si>
  <si>
    <t>2839/QĐ-UBND ngày 22/10/2018</t>
  </si>
  <si>
    <t>Trường Mầm non Hoa Biển (khối phục vụ học tập+ sân trường và sửa chữa khối nhà chính)</t>
  </si>
  <si>
    <t>2840/QĐ-UBND ngày 22/10/2018</t>
  </si>
  <si>
    <t>UBND huyện Phú Quý</t>
  </si>
  <si>
    <t>Trường MG Tân Thiện, TX La Gi</t>
  </si>
  <si>
    <t>3147/QĐ-UBND ngày 26/10/2016</t>
  </si>
  <si>
    <t>UBND thị xã La Gi</t>
  </si>
  <si>
    <t>II</t>
  </si>
  <si>
    <t>Lĩnh vực y tế</t>
  </si>
  <si>
    <t>1638/QĐ-UBND ngày 26/6/2018</t>
  </si>
  <si>
    <t>III</t>
  </si>
  <si>
    <t>Lĩnh vực văn hóa</t>
  </si>
  <si>
    <t>Hỗ trợ đầu tư Nhà văn hóa xã Sông Phan</t>
  </si>
  <si>
    <t>2969/QĐ-UBND ngày 31/10/2018</t>
  </si>
  <si>
    <t>2967/QĐ-UBND, ngày 31/10/2018</t>
  </si>
  <si>
    <t>Trường Tiểu học Phú Hài 2</t>
  </si>
  <si>
    <t>2968/QĐ-UBND, ngày 31/10/2018</t>
  </si>
  <si>
    <t>Trường Tiểu học Phú Trinh 1</t>
  </si>
  <si>
    <t>2964/QĐ-UBND, ngày 30/10/2018</t>
  </si>
  <si>
    <t>Quyết định phê duyệt dự án</t>
  </si>
  <si>
    <t>Trường THCS Vĩnh Hảo</t>
  </si>
  <si>
    <t>2877/QĐ-UBND, ngày 24/10/2018</t>
  </si>
  <si>
    <t>Trường tiểu học Hòa Thắng 2</t>
  </si>
  <si>
    <t>2880/QĐ-UBND, ngày 24/10/2018</t>
  </si>
  <si>
    <t>Trường TH và THCS Võ Hữu</t>
  </si>
  <si>
    <t>2874/QĐ-UBND, ngày 24/10/2018</t>
  </si>
  <si>
    <t>Trường TH Hòa Thuận</t>
  </si>
  <si>
    <t>2844/QĐ-UBND, ngày 22/10/2018</t>
  </si>
  <si>
    <t>Trường TH Tân Bình 2</t>
  </si>
  <si>
    <t>2872/QĐ-UBND, ngày 24/10/2018</t>
  </si>
  <si>
    <t xml:space="preserve">Trường Tiểu học Lý Thái Tổ </t>
  </si>
  <si>
    <t>2701/QĐ-UBND, ngày 8/10/2018</t>
  </si>
  <si>
    <t>9 phòng học Trường THPT Hàm Thuận Bắc</t>
  </si>
  <si>
    <t>2720/QĐ-UBND, ngày 10/10/2018</t>
  </si>
  <si>
    <t>Sở Giáo dục và Đào tạo</t>
  </si>
  <si>
    <t>UBND TP Phan Thiết</t>
  </si>
  <si>
    <t>405/QĐ-SKHĐT, 31/10/2018</t>
  </si>
  <si>
    <t>415/QĐ-SKHĐT, 31/10/2018</t>
  </si>
  <si>
    <t>490/QĐ-SKHĐT, 21/12/2018</t>
  </si>
  <si>
    <t>423/QĐ-SKHĐT ngày 28/10/2016</t>
  </si>
  <si>
    <t>1389/QĐ-UBND ngày 30/10/2018</t>
  </si>
  <si>
    <t>408/QĐ-SKHĐT ngày 31/10/2018</t>
  </si>
  <si>
    <t>404/QĐ-SKHĐT 
ngày 31/10/2018</t>
  </si>
  <si>
    <t>11111/QĐ-UBND, ngày 26/10/2017</t>
  </si>
  <si>
    <t>410/QĐ-SKHĐT, 31/10/2018</t>
  </si>
  <si>
    <t>400/QĐ-SKHĐT, 30/10/2018</t>
  </si>
  <si>
    <t>392/QĐ-SKHĐT, 30/10/2018</t>
  </si>
  <si>
    <t>385/QĐ-SKHĐT, 30/10/2018</t>
  </si>
  <si>
    <t>5341/QĐ-UBND, 29/10/2018</t>
  </si>
  <si>
    <t>Hỗ trợ đầu tư Trường TH Hàm Chính 2 (sân, cổng, tường rào, nhà bảo vệ,...)</t>
  </si>
  <si>
    <t>Hỗ trợ đầu tư Trường THCS Hàm Thắng (hệ thống thoát nước, sửa chữa khối hiệu bộ, phòng học, sân)</t>
  </si>
  <si>
    <t>1052/QĐ-UBND, ngày 18/3/2019</t>
  </si>
  <si>
    <t>375/QĐ-SKHĐT, 29/10/2018</t>
  </si>
  <si>
    <t>Tổng cộng</t>
  </si>
  <si>
    <t>100/QĐ-SKHĐT, 19/3/2019</t>
  </si>
  <si>
    <t>Số 103/QĐ- SKHĐT
ngày 21/3/2019</t>
  </si>
  <si>
    <t xml:space="preserve"> 361/QĐ - SKHĐT
ngày 24/10/2018</t>
  </si>
  <si>
    <t>420/QĐ - SKHĐT
ngày 31/10/2018</t>
  </si>
  <si>
    <t>418/QĐ - SKHĐT
ngày 31/10/2018</t>
  </si>
  <si>
    <t>94/QĐ- SKHĐT
ngày 18/3/2019</t>
  </si>
  <si>
    <t>Hỗ trợ đầu tư Trạm y tế phường Phước Hội</t>
  </si>
  <si>
    <t>Hỗ trợ đầu tư Trạm y tế xã Trà Tân</t>
  </si>
  <si>
    <t>105/QĐ- SKHĐT
ngày 21/3/2019</t>
  </si>
  <si>
    <t>104/QĐ- SKHĐT
ngày 21/3/2019</t>
  </si>
  <si>
    <t>399/QĐ - SKHĐT
ngày 30/10/2018</t>
  </si>
  <si>
    <t xml:space="preserve">409/QĐ - SKHĐT
ngày 31/10/2018 </t>
  </si>
  <si>
    <t>406/QĐ - SKHĐT
ngày 31/10/2018</t>
  </si>
  <si>
    <t>Trường THCS Nguyễn Trãi</t>
  </si>
  <si>
    <t>Số 101/QĐ- SKHĐT
ngày 20/3/2019</t>
  </si>
  <si>
    <t>Đã trừ dự phòng</t>
  </si>
  <si>
    <t>2838/QĐ-UBND, ngày 22/10/2018</t>
  </si>
  <si>
    <t>2742/QĐ-UBND, ngày 12/10/2018</t>
  </si>
  <si>
    <t>2127/QĐ-UBND, ngày 17/8/2018</t>
  </si>
  <si>
    <t>Trường MG Sông Phan  (02 phòng học, 02 phòng học bộ môn, khối HCQT, nhà để xe, bể nước, phòng cháy chữa cháy)</t>
  </si>
  <si>
    <t>Cải tạo, sửa chữa Phòng khám đa khoa khu vực Mũi Né, TP Phan Thiết</t>
  </si>
  <si>
    <t>3362/QĐ-UBND, ngày 23/11/2017</t>
  </si>
  <si>
    <t>387/QĐ-SKHĐT, 30/10/2018</t>
  </si>
  <si>
    <t>Sở Y tế</t>
  </si>
  <si>
    <t>Phúc lợi xã hội</t>
  </si>
  <si>
    <t>Mở rộng đường từ Đá ông Địa đến khu du lịch Hoàng Ngọc</t>
  </si>
  <si>
    <t>1269/HĐND-TH, ngày 28/12/2018</t>
  </si>
  <si>
    <t>750/QĐ-UBND, 21/3/2019</t>
  </si>
  <si>
    <t xml:space="preserve"> DANH MỤC DỰ ÁN BỔ SUNG TỪ NGUỒN VỐN DỰ PHÒNG NGÂN SÁCH TẬP TRUNG TỈNH GIAI ĐOẠN 2016-2020 </t>
  </si>
  <si>
    <t>ĐVT: Triệu đồng</t>
  </si>
  <si>
    <t xml:space="preserve">Quyết định phê duyệt chủ trương đầu tư  </t>
  </si>
  <si>
    <t xml:space="preserve">Chủ trương của HĐND </t>
  </si>
  <si>
    <t>Ghi chú</t>
  </si>
  <si>
    <t xml:space="preserve">Số quyết định ngày, tháng, năm </t>
  </si>
  <si>
    <t xml:space="preserve">Tổng số </t>
  </si>
  <si>
    <t xml:space="preserve">TMĐT </t>
  </si>
  <si>
    <t>NSTW</t>
  </si>
  <si>
    <t>Hỗ trợ NSĐP</t>
  </si>
  <si>
    <t>Tổng số</t>
  </si>
  <si>
    <t>62/QĐ-TANDTC-KHTC ngày 03/4/2019</t>
  </si>
  <si>
    <t>Tòa án nhân dân tỉnh</t>
  </si>
  <si>
    <t>Công văn số 313/HĐND-TH ngày 16/4/2019</t>
  </si>
  <si>
    <t>Hỗ trợ đầu tư xây dựng mới trụ sở làm việc Tòa án nhân dân tỉnh Bình Thuận</t>
  </si>
  <si>
    <t xml:space="preserve"> DANH MỤC DỰ ÁN BỔ SUNG TỪ NGUỒN VỐN DỰ PHÒNG XỔ SỐ KIẾN THIẾT GIAI ĐOẠN 2016-2020 </t>
  </si>
  <si>
    <t>Vốn đối ứng Chương trình đầu tư phát triển mạng lưới y tế cơ sở vùng khó khăn</t>
  </si>
  <si>
    <t>NSĐP</t>
  </si>
  <si>
    <t>6689/QĐ-BYT, ngày 02/11/2018</t>
  </si>
  <si>
    <t>ODA+ viện trợ</t>
  </si>
  <si>
    <t>Biểu số 1</t>
  </si>
  <si>
    <t>Biểu số 3</t>
  </si>
  <si>
    <t>Biểu số 2</t>
  </si>
  <si>
    <t>A. Vốn dự phòng và vượt thu năm 2016- 2017</t>
  </si>
  <si>
    <t>B. Vốn dự phòng và vượt thu năm 2018</t>
  </si>
  <si>
    <t>Đường nâng cấp cải tạo từ huyện Hàm Thuận Bắc đến xã La Dạ</t>
  </si>
  <si>
    <t>Đường đến trung tâm các xã Đồng Kho, Huy Khiêm, Bắc Ruộng, Măng Tố, Đức Tân, Nghị Đức, Đức Phú, huyện Tánh Linh (ĐT.717)</t>
  </si>
  <si>
    <t>Hồ chứa nước Sông Lũy, huyện Bắc Bình</t>
  </si>
  <si>
    <t>1062/QĐ-BNN-XD ngày 30/3/2017</t>
  </si>
  <si>
    <t>332/HĐND-KTXH ngày 25/4/2016</t>
  </si>
  <si>
    <t>386/HĐND-KTXH ngày 10/5/2016</t>
  </si>
  <si>
    <t>Sở Giao thông vận tải</t>
  </si>
  <si>
    <t>Bộ Nông nghiệp và PTNT</t>
  </si>
  <si>
    <t>Bổ sung vốn bồi thường, giải phóng mặt bằng 02 dự án: Dự án xây dựng công trình và sử dụng quỹ đất hai bên đường ĐT.706B, dự án Khu dân cư Hùng Vương II, giai đoạn 2B (gồm hợp phần công viên Hùng Vương)</t>
  </si>
  <si>
    <t xml:space="preserve">Trung tâm Phát triển quỹ đất tỉnh - đơn vị thực hiện công tác bồi thường, giải phóng mặt bằng </t>
  </si>
  <si>
    <t>DANH MỤC CÔNG TRÌNH PHÂN KHAI 
VỐN DỰ PHÒNG VÀ VƯỢT THU NGUỒN XỔ SỐ KIẾN THIẾT NĂM 2016, 2017, 2018</t>
  </si>
  <si>
    <t>Kế hoạch phân khai</t>
  </si>
  <si>
    <t>Kế hoạch trung hạn giai đoạn 2016- 2020 (QĐ 3644/QĐ-UBND, ngày 26/12/2018)</t>
  </si>
  <si>
    <t>Bổ sung kế hoạch trung hạn 5 năm giai đoạn 2016-2020 từ nguồn vốn dự phòng</t>
  </si>
  <si>
    <t>(Ban hành kèm theo Nghị quyết số   78 /NQ-HĐND  ngày  25 /7/2019 của HĐND tỉnh)</t>
  </si>
  <si>
    <t>(Ban hành kèm theo Nghị quyết số   78  /NQ-HĐND  ngày   25  /7/2019 của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</si>
</sst>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3" formatCode="_(* #,##0.00_);_(* \(#,##0.00\);_(* &quot;-&quot;??_);_(@_)"/>
    <numFmt numFmtId="164" formatCode="_-* #,##0.00\ _₫_-;\-* #,##0.00\ _₫_-;_-* &quot;-&quot;??\ _₫_-;_-@_-"/>
    <numFmt numFmtId="165" formatCode="_(* #,##0_);_(* \(#,##0\);_(* &quot;-&quot;&quot;?&quot;&quot;?&quot;_);_(@_)"/>
  </numFmts>
  <fonts count="14">
    <font>
      <sz val="11"/>
      <color theme="1"/>
      <name val="Calibri"/>
      <family val="2"/>
      <charset val="163"/>
      <scheme val="minor"/>
    </font>
    <font>
      <sz val="11"/>
      <color theme="1"/>
      <name val="Calibri"/>
      <family val="2"/>
      <charset val="163"/>
      <scheme val="minor"/>
    </font>
    <font>
      <sz val="11"/>
      <name val="VNI-Times"/>
    </font>
    <font>
      <b/>
      <sz val="10"/>
      <name val="Times New Roman"/>
      <family val="1"/>
    </font>
    <font>
      <sz val="10"/>
      <name val="Times New Roman"/>
      <family val="1"/>
    </font>
    <font>
      <i/>
      <sz val="10"/>
      <name val="Times New Roman"/>
      <family val="1"/>
    </font>
    <font>
      <b/>
      <i/>
      <sz val="10"/>
      <name val="Times New Roman"/>
      <family val="1"/>
    </font>
    <font>
      <sz val="10"/>
      <name val="Arial"/>
      <family val="2"/>
    </font>
    <font>
      <sz val="11"/>
      <color theme="1"/>
      <name val="Calibri"/>
      <family val="2"/>
      <scheme val="minor"/>
    </font>
    <font>
      <sz val="10"/>
      <name val="VNI-Times"/>
    </font>
    <font>
      <i/>
      <sz val="12"/>
      <name val="Times New Roman"/>
      <family val="1"/>
    </font>
    <font>
      <b/>
      <sz val="12"/>
      <name val="Times New Roman"/>
      <family val="1"/>
    </font>
    <font>
      <b/>
      <sz val="11"/>
      <name val="Times New Roman"/>
      <family val="1"/>
    </font>
    <font>
      <sz val="14"/>
      <color theme="1"/>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5">
    <xf numFmtId="0" fontId="0" fillId="0" borderId="0"/>
    <xf numFmtId="164" fontId="1"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7" fillId="0" borderId="0"/>
    <xf numFmtId="43" fontId="8" fillId="0" borderId="0" applyFont="0" applyFill="0" applyBorder="0" applyAlignment="0" applyProtection="0"/>
    <xf numFmtId="42" fontId="9"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cellStyleXfs>
  <cellXfs count="136">
    <xf numFmtId="0" fontId="0" fillId="0" borderId="0" xfId="0"/>
    <xf numFmtId="0" fontId="4" fillId="0" borderId="0" xfId="0" applyFont="1" applyFill="1" applyAlignment="1">
      <alignment vertical="center"/>
    </xf>
    <xf numFmtId="0" fontId="3" fillId="0" borderId="0" xfId="2" applyFont="1" applyFill="1" applyAlignment="1">
      <alignment horizontal="center"/>
    </xf>
    <xf numFmtId="0" fontId="4" fillId="0" borderId="0" xfId="2" applyFont="1" applyFill="1" applyAlignment="1">
      <alignment wrapText="1"/>
    </xf>
    <xf numFmtId="0" fontId="4" fillId="0" borderId="0" xfId="2" applyFont="1" applyFill="1"/>
    <xf numFmtId="0" fontId="6" fillId="0" borderId="0" xfId="2" applyFont="1" applyFill="1"/>
    <xf numFmtId="0" fontId="4" fillId="0" borderId="0" xfId="0" applyFont="1" applyAlignment="1">
      <alignment vertical="center"/>
    </xf>
    <xf numFmtId="0" fontId="3" fillId="0" borderId="0" xfId="2" applyFont="1" applyFill="1"/>
    <xf numFmtId="0" fontId="4" fillId="0" borderId="0" xfId="2" applyFont="1" applyFill="1" applyAlignment="1">
      <alignment horizontal="center"/>
    </xf>
    <xf numFmtId="0" fontId="4" fillId="0" borderId="0" xfId="2" applyFont="1" applyFill="1" applyAlignment="1">
      <alignment horizontal="left"/>
    </xf>
    <xf numFmtId="0" fontId="4" fillId="0" borderId="0" xfId="2" applyFont="1" applyFill="1" applyAlignment="1">
      <alignment horizontal="right"/>
    </xf>
    <xf numFmtId="0" fontId="6" fillId="0" borderId="2" xfId="2" applyFont="1" applyFill="1" applyBorder="1" applyAlignment="1">
      <alignment horizontal="center" vertical="center" wrapText="1"/>
    </xf>
    <xf numFmtId="0" fontId="3" fillId="2" borderId="2"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2" xfId="2" applyFont="1" applyFill="1" applyBorder="1" applyAlignment="1">
      <alignment horizontal="center" vertical="center" wrapText="1"/>
    </xf>
    <xf numFmtId="43" fontId="4" fillId="0" borderId="2" xfId="5" applyFont="1" applyFill="1" applyBorder="1" applyAlignment="1">
      <alignment horizontal="left" vertical="center" wrapText="1"/>
    </xf>
    <xf numFmtId="3" fontId="4" fillId="0" borderId="2" xfId="0" applyNumberFormat="1" applyFont="1" applyBorder="1" applyAlignment="1">
      <alignment horizontal="center" vertical="center" wrapText="1"/>
    </xf>
    <xf numFmtId="0" fontId="4" fillId="0" borderId="2" xfId="2" applyFont="1" applyFill="1" applyBorder="1" applyAlignment="1">
      <alignment horizontal="left" vertical="center" wrapText="1"/>
    </xf>
    <xf numFmtId="3" fontId="4" fillId="0" borderId="2"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3" fontId="4" fillId="2" borderId="2" xfId="6" quotePrefix="1" applyNumberFormat="1" applyFont="1" applyFill="1" applyBorder="1" applyAlignment="1">
      <alignment horizontal="left" vertical="center" wrapText="1"/>
    </xf>
    <xf numFmtId="0" fontId="4" fillId="2" borderId="2" xfId="2" applyFont="1" applyFill="1" applyBorder="1" applyAlignment="1">
      <alignment horizontal="left" vertical="center" wrapText="1"/>
    </xf>
    <xf numFmtId="3" fontId="3" fillId="0" borderId="2" xfId="2" applyNumberFormat="1" applyFont="1" applyFill="1" applyBorder="1" applyAlignment="1">
      <alignment horizontal="center" vertical="center" wrapText="1"/>
    </xf>
    <xf numFmtId="3" fontId="3" fillId="2" borderId="2" xfId="4" applyNumberFormat="1" applyFont="1" applyFill="1" applyBorder="1" applyAlignment="1">
      <alignment horizontal="center" vertical="center" wrapText="1"/>
    </xf>
    <xf numFmtId="1" fontId="4" fillId="0"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3" fontId="4" fillId="2" borderId="2" xfId="0" applyNumberFormat="1" applyFont="1" applyFill="1" applyBorder="1" applyAlignment="1">
      <alignment horizontal="left" vertical="center" wrapText="1"/>
    </xf>
    <xf numFmtId="49" fontId="4" fillId="2" borderId="2" xfId="8" applyNumberFormat="1" applyFont="1" applyFill="1" applyBorder="1" applyAlignment="1">
      <alignment horizontal="left" vertical="center" wrapText="1"/>
    </xf>
    <xf numFmtId="3" fontId="3" fillId="0" borderId="2" xfId="2" applyNumberFormat="1" applyFont="1" applyFill="1" applyBorder="1" applyAlignment="1">
      <alignment horizontal="right" vertical="center" wrapText="1"/>
    </xf>
    <xf numFmtId="3" fontId="3" fillId="2" borderId="2" xfId="4" applyNumberFormat="1" applyFont="1" applyFill="1" applyBorder="1" applyAlignment="1">
      <alignment horizontal="right" vertical="center" wrapText="1"/>
    </xf>
    <xf numFmtId="3" fontId="4" fillId="0" borderId="2" xfId="2" applyNumberFormat="1" applyFont="1" applyFill="1" applyBorder="1" applyAlignment="1">
      <alignment horizontal="right" vertical="center" wrapText="1"/>
    </xf>
    <xf numFmtId="3" fontId="4" fillId="0" borderId="2" xfId="0" applyNumberFormat="1" applyFont="1" applyBorder="1" applyAlignment="1">
      <alignment horizontal="right" vertical="center" wrapText="1"/>
    </xf>
    <xf numFmtId="3" fontId="4" fillId="2" borderId="2" xfId="4" applyNumberFormat="1" applyFont="1" applyFill="1" applyBorder="1" applyAlignment="1">
      <alignment horizontal="right" vertical="center" wrapText="1"/>
    </xf>
    <xf numFmtId="0" fontId="4" fillId="0" borderId="2" xfId="2" applyFont="1" applyFill="1" applyBorder="1" applyAlignment="1">
      <alignment horizontal="right" vertical="center" wrapText="1"/>
    </xf>
    <xf numFmtId="3" fontId="4" fillId="2" borderId="2" xfId="2" applyNumberFormat="1" applyFont="1" applyFill="1" applyBorder="1" applyAlignment="1">
      <alignment horizontal="right" vertical="center" wrapText="1"/>
    </xf>
    <xf numFmtId="3" fontId="4" fillId="2" borderId="2" xfId="0" applyNumberFormat="1" applyFont="1" applyFill="1" applyBorder="1" applyAlignment="1">
      <alignment horizontal="right" vertical="center" wrapText="1"/>
    </xf>
    <xf numFmtId="3" fontId="4" fillId="2" borderId="2" xfId="4" applyNumberFormat="1" applyFont="1" applyFill="1" applyBorder="1" applyAlignment="1">
      <alignment horizontal="center" vertical="center" wrapText="1"/>
    </xf>
    <xf numFmtId="3" fontId="4" fillId="2" borderId="2" xfId="2" applyNumberFormat="1" applyFont="1" applyFill="1" applyBorder="1" applyAlignment="1">
      <alignment horizontal="center" vertical="center" wrapText="1"/>
    </xf>
    <xf numFmtId="3" fontId="3" fillId="2" borderId="2" xfId="2" applyNumberFormat="1" applyFont="1" applyFill="1" applyBorder="1" applyAlignment="1">
      <alignment horizontal="right" vertical="center" wrapText="1"/>
    </xf>
    <xf numFmtId="3" fontId="4" fillId="2" borderId="2" xfId="0" applyNumberFormat="1" applyFont="1" applyFill="1" applyBorder="1" applyAlignment="1">
      <alignment horizontal="right" vertical="center" wrapText="1" shrinkToFit="1"/>
    </xf>
    <xf numFmtId="3" fontId="4" fillId="2" borderId="2" xfId="1" applyNumberFormat="1" applyFont="1" applyFill="1" applyBorder="1" applyAlignment="1">
      <alignment horizontal="right" vertical="center" wrapText="1" shrinkToFit="1"/>
    </xf>
    <xf numFmtId="3" fontId="4" fillId="2" borderId="2" xfId="12" applyNumberFormat="1" applyFont="1" applyFill="1" applyBorder="1" applyAlignment="1">
      <alignment horizontal="center" vertical="center" wrapText="1"/>
    </xf>
    <xf numFmtId="3" fontId="3" fillId="0" borderId="7" xfId="2" applyNumberFormat="1" applyFont="1" applyFill="1" applyBorder="1" applyAlignment="1">
      <alignment horizontal="right" vertical="center" wrapText="1"/>
    </xf>
    <xf numFmtId="0" fontId="3" fillId="0" borderId="7" xfId="2" applyFont="1" applyFill="1" applyBorder="1" applyAlignment="1">
      <alignment horizontal="right" vertical="center" wrapText="1"/>
    </xf>
    <xf numFmtId="0" fontId="3" fillId="0" borderId="7" xfId="2" applyFont="1" applyFill="1" applyBorder="1" applyAlignment="1">
      <alignment horizontal="center" vertical="center" wrapText="1"/>
    </xf>
    <xf numFmtId="3" fontId="3" fillId="0" borderId="7" xfId="2"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3" fontId="3" fillId="2" borderId="2" xfId="12" applyNumberFormat="1" applyFont="1" applyFill="1" applyBorder="1" applyAlignment="1">
      <alignment horizontal="center" vertical="center" wrapText="1"/>
    </xf>
    <xf numFmtId="0" fontId="3" fillId="2" borderId="2" xfId="2" applyFont="1" applyFill="1" applyBorder="1" applyAlignment="1">
      <alignment horizontal="center" vertical="center" wrapText="1"/>
    </xf>
    <xf numFmtId="0" fontId="4" fillId="0" borderId="2" xfId="2" applyFont="1" applyFill="1" applyBorder="1" applyAlignment="1">
      <alignment horizontal="center"/>
    </xf>
    <xf numFmtId="0" fontId="4" fillId="0" borderId="2" xfId="2" applyFont="1" applyFill="1" applyBorder="1" applyAlignment="1">
      <alignment horizontal="left"/>
    </xf>
    <xf numFmtId="0" fontId="4" fillId="0" borderId="2" xfId="2" applyFont="1" applyFill="1" applyBorder="1" applyAlignment="1">
      <alignment wrapText="1"/>
    </xf>
    <xf numFmtId="0" fontId="4" fillId="0" borderId="2" xfId="2" applyFont="1" applyFill="1" applyBorder="1"/>
    <xf numFmtId="0" fontId="4" fillId="0" borderId="2" xfId="2" applyFont="1" applyFill="1" applyBorder="1" applyAlignment="1">
      <alignment horizontal="right"/>
    </xf>
    <xf numFmtId="0" fontId="3" fillId="0" borderId="2" xfId="2" applyFont="1" applyFill="1" applyBorder="1" applyAlignment="1">
      <alignment horizontal="center"/>
    </xf>
    <xf numFmtId="3" fontId="4" fillId="2" borderId="2" xfId="0" applyNumberFormat="1" applyFont="1" applyFill="1" applyBorder="1" applyAlignment="1">
      <alignment horizontal="center" vertical="center" wrapText="1"/>
    </xf>
    <xf numFmtId="0" fontId="11" fillId="0" borderId="2" xfId="2" applyFont="1" applyFill="1" applyBorder="1" applyAlignment="1">
      <alignment horizontal="center" vertical="center"/>
    </xf>
    <xf numFmtId="3" fontId="12" fillId="0" borderId="2" xfId="2" applyNumberFormat="1" applyFont="1" applyFill="1" applyBorder="1" applyAlignment="1">
      <alignment horizontal="center" vertical="center" wrapText="1"/>
    </xf>
    <xf numFmtId="0" fontId="12" fillId="2" borderId="2" xfId="3" applyFont="1" applyFill="1" applyBorder="1" applyAlignment="1">
      <alignment horizontal="center" vertical="center" wrapText="1"/>
    </xf>
    <xf numFmtId="0" fontId="13" fillId="0" borderId="0" xfId="0" applyFont="1"/>
    <xf numFmtId="165" fontId="4" fillId="0" borderId="0" xfId="7" applyNumberFormat="1" applyFont="1"/>
    <xf numFmtId="165" fontId="4" fillId="3" borderId="0" xfId="7" applyNumberFormat="1" applyFont="1" applyFill="1"/>
    <xf numFmtId="165" fontId="4" fillId="0" borderId="0" xfId="7" applyNumberFormat="1" applyFont="1" applyAlignment="1">
      <alignment horizontal="center"/>
    </xf>
    <xf numFmtId="165" fontId="3" fillId="0" borderId="0" xfId="7" applyNumberFormat="1" applyFont="1" applyAlignment="1">
      <alignment horizontal="right"/>
    </xf>
    <xf numFmtId="165" fontId="4" fillId="0" borderId="1" xfId="7" applyNumberFormat="1" applyFont="1" applyBorder="1"/>
    <xf numFmtId="165" fontId="4" fillId="3" borderId="1" xfId="7" applyNumberFormat="1" applyFont="1" applyFill="1" applyBorder="1"/>
    <xf numFmtId="165" fontId="3" fillId="0" borderId="1" xfId="7" applyNumberFormat="1" applyFont="1" applyBorder="1" applyAlignment="1">
      <alignment horizontal="right"/>
    </xf>
    <xf numFmtId="165" fontId="4" fillId="0" borderId="0" xfId="7" applyNumberFormat="1" applyFont="1" applyAlignment="1">
      <alignment horizontal="right"/>
    </xf>
    <xf numFmtId="165" fontId="3" fillId="0" borderId="0" xfId="7" applyNumberFormat="1" applyFont="1"/>
    <xf numFmtId="0" fontId="4" fillId="0" borderId="14" xfId="0" applyFont="1" applyBorder="1" applyAlignment="1">
      <alignment horizontal="center" vertical="center" wrapText="1"/>
    </xf>
    <xf numFmtId="165" fontId="3" fillId="0" borderId="14" xfId="7" applyNumberFormat="1" applyFont="1" applyBorder="1" applyAlignment="1">
      <alignment horizontal="center" vertical="center" wrapText="1"/>
    </xf>
    <xf numFmtId="41" fontId="3" fillId="0" borderId="14" xfId="7" applyNumberFormat="1" applyFont="1" applyBorder="1" applyAlignment="1">
      <alignment horizontal="center" vertical="center" wrapText="1"/>
    </xf>
    <xf numFmtId="165" fontId="4" fillId="0" borderId="14" xfId="7" applyNumberFormat="1" applyFont="1" applyBorder="1" applyAlignment="1">
      <alignment horizontal="center" vertical="center" wrapText="1"/>
    </xf>
    <xf numFmtId="165" fontId="3" fillId="0" borderId="14" xfId="7" applyNumberFormat="1" applyFont="1" applyBorder="1"/>
    <xf numFmtId="0" fontId="4" fillId="0" borderId="15" xfId="0" applyFont="1" applyBorder="1" applyAlignment="1">
      <alignment horizontal="center" vertical="center" wrapText="1"/>
    </xf>
    <xf numFmtId="0" fontId="4" fillId="0" borderId="15" xfId="0" applyFont="1" applyFill="1" applyBorder="1" applyAlignment="1">
      <alignment vertical="center" wrapText="1"/>
    </xf>
    <xf numFmtId="3" fontId="4" fillId="3" borderId="15" xfId="6" applyNumberFormat="1" applyFont="1" applyFill="1" applyBorder="1" applyAlignment="1">
      <alignment horizontal="center" vertical="center" wrapText="1"/>
    </xf>
    <xf numFmtId="41" fontId="4" fillId="3" borderId="15" xfId="6" applyNumberFormat="1" applyFont="1" applyFill="1" applyBorder="1" applyAlignment="1">
      <alignment horizontal="center" vertical="center" wrapText="1"/>
    </xf>
    <xf numFmtId="165" fontId="4" fillId="0" borderId="15" xfId="7" applyNumberFormat="1" applyFont="1" applyBorder="1" applyAlignment="1">
      <alignment horizontal="center" vertical="center" wrapText="1"/>
    </xf>
    <xf numFmtId="0" fontId="4" fillId="0" borderId="0" xfId="0" applyFont="1"/>
    <xf numFmtId="165" fontId="4" fillId="0" borderId="16" xfId="7" applyNumberFormat="1" applyFont="1" applyBorder="1"/>
    <xf numFmtId="165" fontId="4" fillId="3" borderId="16" xfId="7" applyNumberFormat="1" applyFont="1" applyFill="1" applyBorder="1"/>
    <xf numFmtId="165" fontId="4" fillId="0" borderId="16" xfId="7" applyNumberFormat="1" applyFont="1" applyBorder="1" applyAlignment="1">
      <alignment horizontal="center"/>
    </xf>
    <xf numFmtId="165" fontId="3" fillId="0" borderId="5" xfId="7" applyNumberFormat="1" applyFont="1" applyBorder="1" applyAlignment="1">
      <alignment horizontal="center" vertical="center" wrapText="1"/>
    </xf>
    <xf numFmtId="0" fontId="12" fillId="0" borderId="2" xfId="2" applyFont="1" applyFill="1" applyBorder="1" applyAlignment="1">
      <alignment horizontal="center" vertical="center" wrapText="1"/>
    </xf>
    <xf numFmtId="165" fontId="3" fillId="0" borderId="5" xfId="7" applyNumberFormat="1" applyFont="1" applyBorder="1" applyAlignment="1">
      <alignment horizontal="center" vertical="center" wrapText="1"/>
    </xf>
    <xf numFmtId="165" fontId="4" fillId="0" borderId="15" xfId="7" applyNumberFormat="1" applyFont="1" applyBorder="1"/>
    <xf numFmtId="165" fontId="4" fillId="3" borderId="15" xfId="7" applyNumberFormat="1" applyFont="1" applyFill="1" applyBorder="1"/>
    <xf numFmtId="165" fontId="4" fillId="0" borderId="15" xfId="7" applyNumberFormat="1" applyFont="1" applyBorder="1" applyAlignment="1">
      <alignment horizontal="center"/>
    </xf>
    <xf numFmtId="0" fontId="4" fillId="0" borderId="16" xfId="0" applyFont="1" applyBorder="1" applyAlignment="1">
      <alignment horizontal="center" vertical="center" wrapText="1"/>
    </xf>
    <xf numFmtId="0" fontId="4" fillId="0" borderId="16" xfId="0" applyFont="1" applyFill="1" applyBorder="1" applyAlignment="1">
      <alignment vertical="center" wrapText="1"/>
    </xf>
    <xf numFmtId="3" fontId="4" fillId="3" borderId="16" xfId="6" applyNumberFormat="1" applyFont="1" applyFill="1" applyBorder="1" applyAlignment="1">
      <alignment horizontal="center" vertical="center" wrapText="1"/>
    </xf>
    <xf numFmtId="41" fontId="4" fillId="0" borderId="16" xfId="6" applyNumberFormat="1" applyFont="1" applyFill="1" applyBorder="1" applyAlignment="1">
      <alignment horizontal="center" vertical="center" wrapText="1"/>
    </xf>
    <xf numFmtId="41" fontId="4" fillId="3" borderId="16" xfId="6" applyNumberFormat="1" applyFont="1" applyFill="1" applyBorder="1" applyAlignment="1">
      <alignment horizontal="center" vertical="center" wrapText="1"/>
    </xf>
    <xf numFmtId="165" fontId="4" fillId="0" borderId="16" xfId="7" applyNumberFormat="1" applyFont="1" applyBorder="1" applyAlignment="1">
      <alignment horizontal="center" vertical="center" wrapText="1"/>
    </xf>
    <xf numFmtId="0" fontId="10" fillId="0" borderId="0" xfId="2" applyFont="1" applyFill="1" applyAlignment="1">
      <alignment vertical="center" wrapText="1"/>
    </xf>
    <xf numFmtId="0" fontId="4" fillId="0" borderId="2" xfId="2" applyFont="1" applyFill="1" applyBorder="1" applyAlignment="1">
      <alignment horizontal="center" vertical="center"/>
    </xf>
    <xf numFmtId="3" fontId="4" fillId="0" borderId="2" xfId="2" applyNumberFormat="1" applyFont="1" applyFill="1" applyBorder="1" applyAlignment="1">
      <alignment horizontal="center" vertical="center"/>
    </xf>
    <xf numFmtId="0" fontId="3"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5" fillId="0" borderId="1" xfId="2" applyFont="1" applyFill="1" applyBorder="1" applyAlignment="1">
      <alignment horizontal="right" wrapText="1"/>
    </xf>
    <xf numFmtId="0" fontId="4" fillId="0" borderId="0" xfId="2" applyFont="1" applyFill="1" applyAlignment="1">
      <alignment horizontal="left"/>
    </xf>
    <xf numFmtId="0" fontId="3" fillId="0" borderId="0" xfId="2" applyFont="1" applyFill="1" applyAlignment="1">
      <alignment horizontal="center" vertical="center" wrapText="1"/>
    </xf>
    <xf numFmtId="0" fontId="10" fillId="0" borderId="0" xfId="2" applyFont="1" applyFill="1" applyAlignment="1">
      <alignment horizontal="center" vertical="center" wrapText="1"/>
    </xf>
    <xf numFmtId="3" fontId="3" fillId="0" borderId="5" xfId="2" applyNumberFormat="1" applyFont="1" applyFill="1" applyBorder="1" applyAlignment="1">
      <alignment horizontal="center" vertical="center" wrapText="1"/>
    </xf>
    <xf numFmtId="3" fontId="3" fillId="0" borderId="6" xfId="2" applyNumberFormat="1" applyFont="1" applyFill="1" applyBorder="1" applyAlignment="1">
      <alignment horizontal="center" vertical="center" wrapText="1"/>
    </xf>
    <xf numFmtId="3" fontId="3" fillId="0" borderId="7" xfId="2" applyNumberFormat="1"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7" xfId="2" applyFont="1" applyFill="1" applyBorder="1" applyAlignment="1">
      <alignment horizontal="center" vertical="center" wrapText="1"/>
    </xf>
    <xf numFmtId="165" fontId="3" fillId="0" borderId="2" xfId="7" applyNumberFormat="1" applyFont="1" applyBorder="1" applyAlignment="1">
      <alignment horizontal="center" vertical="center" wrapText="1"/>
    </xf>
    <xf numFmtId="0" fontId="4" fillId="0" borderId="5" xfId="0" applyFont="1" applyBorder="1" applyAlignment="1">
      <alignment horizontal="center" vertical="center" wrapText="1"/>
    </xf>
    <xf numFmtId="165" fontId="3" fillId="0" borderId="5" xfId="7" applyNumberFormat="1" applyFont="1" applyBorder="1" applyAlignment="1">
      <alignment horizontal="center" vertical="center" wrapText="1"/>
    </xf>
    <xf numFmtId="0" fontId="0" fillId="0" borderId="6" xfId="0" applyBorder="1" applyAlignment="1">
      <alignment horizontal="center" vertical="center" wrapText="1"/>
    </xf>
    <xf numFmtId="165" fontId="3" fillId="0" borderId="3" xfId="7" applyNumberFormat="1" applyFont="1" applyBorder="1" applyAlignment="1">
      <alignment horizontal="center" vertical="center" wrapText="1"/>
    </xf>
    <xf numFmtId="0" fontId="0" fillId="0" borderId="4" xfId="0" applyBorder="1" applyAlignment="1">
      <alignment horizontal="center" vertical="center" wrapText="1"/>
    </xf>
    <xf numFmtId="165" fontId="3" fillId="0" borderId="0" xfId="7" applyNumberFormat="1" applyFont="1" applyAlignment="1">
      <alignment horizontal="center" vertical="center" wrapText="1"/>
    </xf>
    <xf numFmtId="165" fontId="3" fillId="0" borderId="0" xfId="7" applyNumberFormat="1" applyFont="1" applyAlignment="1">
      <alignment horizontal="center" vertical="center"/>
    </xf>
    <xf numFmtId="0" fontId="4" fillId="0" borderId="13" xfId="0" applyFont="1" applyBorder="1" applyAlignment="1">
      <alignment horizontal="center" vertical="center" wrapText="1"/>
    </xf>
    <xf numFmtId="165" fontId="3" fillId="3" borderId="2" xfId="7"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165" fontId="3" fillId="0" borderId="6" xfId="7" applyNumberFormat="1" applyFont="1" applyBorder="1" applyAlignment="1">
      <alignment horizontal="center" vertical="center" wrapText="1"/>
    </xf>
  </cellXfs>
  <cellStyles count="15">
    <cellStyle name="Comma" xfId="1" builtinId="3"/>
    <cellStyle name="Comma 10" xfId="7"/>
    <cellStyle name="Comma 10 2" xfId="14"/>
    <cellStyle name="Comma 13" xfId="5"/>
    <cellStyle name="Comma 13 2" xfId="11"/>
    <cellStyle name="Comma 2" xfId="10"/>
    <cellStyle name="Comma 3" xfId="13"/>
    <cellStyle name="Comma 9" xfId="4"/>
    <cellStyle name="Comma 9 2" xfId="12"/>
    <cellStyle name="Normal" xfId="0" builtinId="0"/>
    <cellStyle name="Normal 12 3" xfId="3"/>
    <cellStyle name="Normal 2" xfId="9"/>
    <cellStyle name="Normal_BCXDCB98" xfId="2"/>
    <cellStyle name="Normal_Bieu mau (CV )" xfId="6"/>
    <cellStyle name="Style 1"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CFCF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A40" workbookViewId="0">
      <selection activeCell="F7" sqref="F7:F9"/>
    </sheetView>
  </sheetViews>
  <sheetFormatPr defaultColWidth="9.7109375" defaultRowHeight="12.75"/>
  <cols>
    <col min="1" max="1" width="5.42578125" style="8" customWidth="1"/>
    <col min="2" max="2" width="31.28515625" style="9" customWidth="1"/>
    <col min="3" max="3" width="15.85546875" style="3" customWidth="1"/>
    <col min="4" max="4" width="7.42578125" style="4" customWidth="1"/>
    <col min="5" max="5" width="7.28515625" style="4" customWidth="1"/>
    <col min="6" max="6" width="16" style="4" customWidth="1"/>
    <col min="7" max="7" width="7.42578125" style="10" customWidth="1"/>
    <col min="8" max="8" width="8.28515625" style="10" hidden="1" customWidth="1"/>
    <col min="9" max="9" width="7.42578125" style="10" customWidth="1"/>
    <col min="10" max="10" width="10.7109375" style="10" customWidth="1"/>
    <col min="11" max="11" width="8.140625" style="10" customWidth="1"/>
    <col min="12" max="12" width="17.5703125" style="4" customWidth="1"/>
    <col min="13" max="259" width="9.7109375" style="4"/>
    <col min="260" max="260" width="5.42578125" style="4" customWidth="1"/>
    <col min="261" max="261" width="38.42578125" style="4" customWidth="1"/>
    <col min="262" max="262" width="19.140625" style="4" customWidth="1"/>
    <col min="263" max="263" width="11.7109375" style="4" customWidth="1"/>
    <col min="264" max="264" width="10.7109375" style="4" customWidth="1"/>
    <col min="265" max="265" width="18.140625" style="4" customWidth="1"/>
    <col min="266" max="266" width="25.28515625" style="4" customWidth="1"/>
    <col min="267" max="267" width="8.28515625" style="4" customWidth="1"/>
    <col min="268" max="515" width="9.7109375" style="4"/>
    <col min="516" max="516" width="5.42578125" style="4" customWidth="1"/>
    <col min="517" max="517" width="38.42578125" style="4" customWidth="1"/>
    <col min="518" max="518" width="19.140625" style="4" customWidth="1"/>
    <col min="519" max="519" width="11.7109375" style="4" customWidth="1"/>
    <col min="520" max="520" width="10.7109375" style="4" customWidth="1"/>
    <col min="521" max="521" width="18.140625" style="4" customWidth="1"/>
    <col min="522" max="522" width="25.28515625" style="4" customWidth="1"/>
    <col min="523" max="523" width="8.28515625" style="4" customWidth="1"/>
    <col min="524" max="771" width="9.7109375" style="4"/>
    <col min="772" max="772" width="5.42578125" style="4" customWidth="1"/>
    <col min="773" max="773" width="38.42578125" style="4" customWidth="1"/>
    <col min="774" max="774" width="19.140625" style="4" customWidth="1"/>
    <col min="775" max="775" width="11.7109375" style="4" customWidth="1"/>
    <col min="776" max="776" width="10.7109375" style="4" customWidth="1"/>
    <col min="777" max="777" width="18.140625" style="4" customWidth="1"/>
    <col min="778" max="778" width="25.28515625" style="4" customWidth="1"/>
    <col min="779" max="779" width="8.28515625" style="4" customWidth="1"/>
    <col min="780" max="1027" width="9.7109375" style="4"/>
    <col min="1028" max="1028" width="5.42578125" style="4" customWidth="1"/>
    <col min="1029" max="1029" width="38.42578125" style="4" customWidth="1"/>
    <col min="1030" max="1030" width="19.140625" style="4" customWidth="1"/>
    <col min="1031" max="1031" width="11.7109375" style="4" customWidth="1"/>
    <col min="1032" max="1032" width="10.7109375" style="4" customWidth="1"/>
    <col min="1033" max="1033" width="18.140625" style="4" customWidth="1"/>
    <col min="1034" max="1034" width="25.28515625" style="4" customWidth="1"/>
    <col min="1035" max="1035" width="8.28515625" style="4" customWidth="1"/>
    <col min="1036" max="1283" width="9.7109375" style="4"/>
    <col min="1284" max="1284" width="5.42578125" style="4" customWidth="1"/>
    <col min="1285" max="1285" width="38.42578125" style="4" customWidth="1"/>
    <col min="1286" max="1286" width="19.140625" style="4" customWidth="1"/>
    <col min="1287" max="1287" width="11.7109375" style="4" customWidth="1"/>
    <col min="1288" max="1288" width="10.7109375" style="4" customWidth="1"/>
    <col min="1289" max="1289" width="18.140625" style="4" customWidth="1"/>
    <col min="1290" max="1290" width="25.28515625" style="4" customWidth="1"/>
    <col min="1291" max="1291" width="8.28515625" style="4" customWidth="1"/>
    <col min="1292" max="1539" width="9.7109375" style="4"/>
    <col min="1540" max="1540" width="5.42578125" style="4" customWidth="1"/>
    <col min="1541" max="1541" width="38.42578125" style="4" customWidth="1"/>
    <col min="1542" max="1542" width="19.140625" style="4" customWidth="1"/>
    <col min="1543" max="1543" width="11.7109375" style="4" customWidth="1"/>
    <col min="1544" max="1544" width="10.7109375" style="4" customWidth="1"/>
    <col min="1545" max="1545" width="18.140625" style="4" customWidth="1"/>
    <col min="1546" max="1546" width="25.28515625" style="4" customWidth="1"/>
    <col min="1547" max="1547" width="8.28515625" style="4" customWidth="1"/>
    <col min="1548" max="1795" width="9.7109375" style="4"/>
    <col min="1796" max="1796" width="5.42578125" style="4" customWidth="1"/>
    <col min="1797" max="1797" width="38.42578125" style="4" customWidth="1"/>
    <col min="1798" max="1798" width="19.140625" style="4" customWidth="1"/>
    <col min="1799" max="1799" width="11.7109375" style="4" customWidth="1"/>
    <col min="1800" max="1800" width="10.7109375" style="4" customWidth="1"/>
    <col min="1801" max="1801" width="18.140625" style="4" customWidth="1"/>
    <col min="1802" max="1802" width="25.28515625" style="4" customWidth="1"/>
    <col min="1803" max="1803" width="8.28515625" style="4" customWidth="1"/>
    <col min="1804" max="2051" width="9.7109375" style="4"/>
    <col min="2052" max="2052" width="5.42578125" style="4" customWidth="1"/>
    <col min="2053" max="2053" width="38.42578125" style="4" customWidth="1"/>
    <col min="2054" max="2054" width="19.140625" style="4" customWidth="1"/>
    <col min="2055" max="2055" width="11.7109375" style="4" customWidth="1"/>
    <col min="2056" max="2056" width="10.7109375" style="4" customWidth="1"/>
    <col min="2057" max="2057" width="18.140625" style="4" customWidth="1"/>
    <col min="2058" max="2058" width="25.28515625" style="4" customWidth="1"/>
    <col min="2059" max="2059" width="8.28515625" style="4" customWidth="1"/>
    <col min="2060" max="2307" width="9.7109375" style="4"/>
    <col min="2308" max="2308" width="5.42578125" style="4" customWidth="1"/>
    <col min="2309" max="2309" width="38.42578125" style="4" customWidth="1"/>
    <col min="2310" max="2310" width="19.140625" style="4" customWidth="1"/>
    <col min="2311" max="2311" width="11.7109375" style="4" customWidth="1"/>
    <col min="2312" max="2312" width="10.7109375" style="4" customWidth="1"/>
    <col min="2313" max="2313" width="18.140625" style="4" customWidth="1"/>
    <col min="2314" max="2314" width="25.28515625" style="4" customWidth="1"/>
    <col min="2315" max="2315" width="8.28515625" style="4" customWidth="1"/>
    <col min="2316" max="2563" width="9.7109375" style="4"/>
    <col min="2564" max="2564" width="5.42578125" style="4" customWidth="1"/>
    <col min="2565" max="2565" width="38.42578125" style="4" customWidth="1"/>
    <col min="2566" max="2566" width="19.140625" style="4" customWidth="1"/>
    <col min="2567" max="2567" width="11.7109375" style="4" customWidth="1"/>
    <col min="2568" max="2568" width="10.7109375" style="4" customWidth="1"/>
    <col min="2569" max="2569" width="18.140625" style="4" customWidth="1"/>
    <col min="2570" max="2570" width="25.28515625" style="4" customWidth="1"/>
    <col min="2571" max="2571" width="8.28515625" style="4" customWidth="1"/>
    <col min="2572" max="2819" width="9.7109375" style="4"/>
    <col min="2820" max="2820" width="5.42578125" style="4" customWidth="1"/>
    <col min="2821" max="2821" width="38.42578125" style="4" customWidth="1"/>
    <col min="2822" max="2822" width="19.140625" style="4" customWidth="1"/>
    <col min="2823" max="2823" width="11.7109375" style="4" customWidth="1"/>
    <col min="2824" max="2824" width="10.7109375" style="4" customWidth="1"/>
    <col min="2825" max="2825" width="18.140625" style="4" customWidth="1"/>
    <col min="2826" max="2826" width="25.28515625" style="4" customWidth="1"/>
    <col min="2827" max="2827" width="8.28515625" style="4" customWidth="1"/>
    <col min="2828" max="3075" width="9.7109375" style="4"/>
    <col min="3076" max="3076" width="5.42578125" style="4" customWidth="1"/>
    <col min="3077" max="3077" width="38.42578125" style="4" customWidth="1"/>
    <col min="3078" max="3078" width="19.140625" style="4" customWidth="1"/>
    <col min="3079" max="3079" width="11.7109375" style="4" customWidth="1"/>
    <col min="3080" max="3080" width="10.7109375" style="4" customWidth="1"/>
    <col min="3081" max="3081" width="18.140625" style="4" customWidth="1"/>
    <col min="3082" max="3082" width="25.28515625" style="4" customWidth="1"/>
    <col min="3083" max="3083" width="8.28515625" style="4" customWidth="1"/>
    <col min="3084" max="3331" width="9.7109375" style="4"/>
    <col min="3332" max="3332" width="5.42578125" style="4" customWidth="1"/>
    <col min="3333" max="3333" width="38.42578125" style="4" customWidth="1"/>
    <col min="3334" max="3334" width="19.140625" style="4" customWidth="1"/>
    <col min="3335" max="3335" width="11.7109375" style="4" customWidth="1"/>
    <col min="3336" max="3336" width="10.7109375" style="4" customWidth="1"/>
    <col min="3337" max="3337" width="18.140625" style="4" customWidth="1"/>
    <col min="3338" max="3338" width="25.28515625" style="4" customWidth="1"/>
    <col min="3339" max="3339" width="8.28515625" style="4" customWidth="1"/>
    <col min="3340" max="3587" width="9.7109375" style="4"/>
    <col min="3588" max="3588" width="5.42578125" style="4" customWidth="1"/>
    <col min="3589" max="3589" width="38.42578125" style="4" customWidth="1"/>
    <col min="3590" max="3590" width="19.140625" style="4" customWidth="1"/>
    <col min="3591" max="3591" width="11.7109375" style="4" customWidth="1"/>
    <col min="3592" max="3592" width="10.7109375" style="4" customWidth="1"/>
    <col min="3593" max="3593" width="18.140625" style="4" customWidth="1"/>
    <col min="3594" max="3594" width="25.28515625" style="4" customWidth="1"/>
    <col min="3595" max="3595" width="8.28515625" style="4" customWidth="1"/>
    <col min="3596" max="3843" width="9.7109375" style="4"/>
    <col min="3844" max="3844" width="5.42578125" style="4" customWidth="1"/>
    <col min="3845" max="3845" width="38.42578125" style="4" customWidth="1"/>
    <col min="3846" max="3846" width="19.140625" style="4" customWidth="1"/>
    <col min="3847" max="3847" width="11.7109375" style="4" customWidth="1"/>
    <col min="3848" max="3848" width="10.7109375" style="4" customWidth="1"/>
    <col min="3849" max="3849" width="18.140625" style="4" customWidth="1"/>
    <col min="3850" max="3850" width="25.28515625" style="4" customWidth="1"/>
    <col min="3851" max="3851" width="8.28515625" style="4" customWidth="1"/>
    <col min="3852" max="4099" width="9.7109375" style="4"/>
    <col min="4100" max="4100" width="5.42578125" style="4" customWidth="1"/>
    <col min="4101" max="4101" width="38.42578125" style="4" customWidth="1"/>
    <col min="4102" max="4102" width="19.140625" style="4" customWidth="1"/>
    <col min="4103" max="4103" width="11.7109375" style="4" customWidth="1"/>
    <col min="4104" max="4104" width="10.7109375" style="4" customWidth="1"/>
    <col min="4105" max="4105" width="18.140625" style="4" customWidth="1"/>
    <col min="4106" max="4106" width="25.28515625" style="4" customWidth="1"/>
    <col min="4107" max="4107" width="8.28515625" style="4" customWidth="1"/>
    <col min="4108" max="4355" width="9.7109375" style="4"/>
    <col min="4356" max="4356" width="5.42578125" style="4" customWidth="1"/>
    <col min="4357" max="4357" width="38.42578125" style="4" customWidth="1"/>
    <col min="4358" max="4358" width="19.140625" style="4" customWidth="1"/>
    <col min="4359" max="4359" width="11.7109375" style="4" customWidth="1"/>
    <col min="4360" max="4360" width="10.7109375" style="4" customWidth="1"/>
    <col min="4361" max="4361" width="18.140625" style="4" customWidth="1"/>
    <col min="4362" max="4362" width="25.28515625" style="4" customWidth="1"/>
    <col min="4363" max="4363" width="8.28515625" style="4" customWidth="1"/>
    <col min="4364" max="4611" width="9.7109375" style="4"/>
    <col min="4612" max="4612" width="5.42578125" style="4" customWidth="1"/>
    <col min="4613" max="4613" width="38.42578125" style="4" customWidth="1"/>
    <col min="4614" max="4614" width="19.140625" style="4" customWidth="1"/>
    <col min="4615" max="4615" width="11.7109375" style="4" customWidth="1"/>
    <col min="4616" max="4616" width="10.7109375" style="4" customWidth="1"/>
    <col min="4617" max="4617" width="18.140625" style="4" customWidth="1"/>
    <col min="4618" max="4618" width="25.28515625" style="4" customWidth="1"/>
    <col min="4619" max="4619" width="8.28515625" style="4" customWidth="1"/>
    <col min="4620" max="4867" width="9.7109375" style="4"/>
    <col min="4868" max="4868" width="5.42578125" style="4" customWidth="1"/>
    <col min="4869" max="4869" width="38.42578125" style="4" customWidth="1"/>
    <col min="4870" max="4870" width="19.140625" style="4" customWidth="1"/>
    <col min="4871" max="4871" width="11.7109375" style="4" customWidth="1"/>
    <col min="4872" max="4872" width="10.7109375" style="4" customWidth="1"/>
    <col min="4873" max="4873" width="18.140625" style="4" customWidth="1"/>
    <col min="4874" max="4874" width="25.28515625" style="4" customWidth="1"/>
    <col min="4875" max="4875" width="8.28515625" style="4" customWidth="1"/>
    <col min="4876" max="5123" width="9.7109375" style="4"/>
    <col min="5124" max="5124" width="5.42578125" style="4" customWidth="1"/>
    <col min="5125" max="5125" width="38.42578125" style="4" customWidth="1"/>
    <col min="5126" max="5126" width="19.140625" style="4" customWidth="1"/>
    <col min="5127" max="5127" width="11.7109375" style="4" customWidth="1"/>
    <col min="5128" max="5128" width="10.7109375" style="4" customWidth="1"/>
    <col min="5129" max="5129" width="18.140625" style="4" customWidth="1"/>
    <col min="5130" max="5130" width="25.28515625" style="4" customWidth="1"/>
    <col min="5131" max="5131" width="8.28515625" style="4" customWidth="1"/>
    <col min="5132" max="5379" width="9.7109375" style="4"/>
    <col min="5380" max="5380" width="5.42578125" style="4" customWidth="1"/>
    <col min="5381" max="5381" width="38.42578125" style="4" customWidth="1"/>
    <col min="5382" max="5382" width="19.140625" style="4" customWidth="1"/>
    <col min="5383" max="5383" width="11.7109375" style="4" customWidth="1"/>
    <col min="5384" max="5384" width="10.7109375" style="4" customWidth="1"/>
    <col min="5385" max="5385" width="18.140625" style="4" customWidth="1"/>
    <col min="5386" max="5386" width="25.28515625" style="4" customWidth="1"/>
    <col min="5387" max="5387" width="8.28515625" style="4" customWidth="1"/>
    <col min="5388" max="5635" width="9.7109375" style="4"/>
    <col min="5636" max="5636" width="5.42578125" style="4" customWidth="1"/>
    <col min="5637" max="5637" width="38.42578125" style="4" customWidth="1"/>
    <col min="5638" max="5638" width="19.140625" style="4" customWidth="1"/>
    <col min="5639" max="5639" width="11.7109375" style="4" customWidth="1"/>
    <col min="5640" max="5640" width="10.7109375" style="4" customWidth="1"/>
    <col min="5641" max="5641" width="18.140625" style="4" customWidth="1"/>
    <col min="5642" max="5642" width="25.28515625" style="4" customWidth="1"/>
    <col min="5643" max="5643" width="8.28515625" style="4" customWidth="1"/>
    <col min="5644" max="5891" width="9.7109375" style="4"/>
    <col min="5892" max="5892" width="5.42578125" style="4" customWidth="1"/>
    <col min="5893" max="5893" width="38.42578125" style="4" customWidth="1"/>
    <col min="5894" max="5894" width="19.140625" style="4" customWidth="1"/>
    <col min="5895" max="5895" width="11.7109375" style="4" customWidth="1"/>
    <col min="5896" max="5896" width="10.7109375" style="4" customWidth="1"/>
    <col min="5897" max="5897" width="18.140625" style="4" customWidth="1"/>
    <col min="5898" max="5898" width="25.28515625" style="4" customWidth="1"/>
    <col min="5899" max="5899" width="8.28515625" style="4" customWidth="1"/>
    <col min="5900" max="6147" width="9.7109375" style="4"/>
    <col min="6148" max="6148" width="5.42578125" style="4" customWidth="1"/>
    <col min="6149" max="6149" width="38.42578125" style="4" customWidth="1"/>
    <col min="6150" max="6150" width="19.140625" style="4" customWidth="1"/>
    <col min="6151" max="6151" width="11.7109375" style="4" customWidth="1"/>
    <col min="6152" max="6152" width="10.7109375" style="4" customWidth="1"/>
    <col min="6153" max="6153" width="18.140625" style="4" customWidth="1"/>
    <col min="6154" max="6154" width="25.28515625" style="4" customWidth="1"/>
    <col min="6155" max="6155" width="8.28515625" style="4" customWidth="1"/>
    <col min="6156" max="6403" width="9.7109375" style="4"/>
    <col min="6404" max="6404" width="5.42578125" style="4" customWidth="1"/>
    <col min="6405" max="6405" width="38.42578125" style="4" customWidth="1"/>
    <col min="6406" max="6406" width="19.140625" style="4" customWidth="1"/>
    <col min="6407" max="6407" width="11.7109375" style="4" customWidth="1"/>
    <col min="6408" max="6408" width="10.7109375" style="4" customWidth="1"/>
    <col min="6409" max="6409" width="18.140625" style="4" customWidth="1"/>
    <col min="6410" max="6410" width="25.28515625" style="4" customWidth="1"/>
    <col min="6411" max="6411" width="8.28515625" style="4" customWidth="1"/>
    <col min="6412" max="6659" width="9.7109375" style="4"/>
    <col min="6660" max="6660" width="5.42578125" style="4" customWidth="1"/>
    <col min="6661" max="6661" width="38.42578125" style="4" customWidth="1"/>
    <col min="6662" max="6662" width="19.140625" style="4" customWidth="1"/>
    <col min="6663" max="6663" width="11.7109375" style="4" customWidth="1"/>
    <col min="6664" max="6664" width="10.7109375" style="4" customWidth="1"/>
    <col min="6665" max="6665" width="18.140625" style="4" customWidth="1"/>
    <col min="6666" max="6666" width="25.28515625" style="4" customWidth="1"/>
    <col min="6667" max="6667" width="8.28515625" style="4" customWidth="1"/>
    <col min="6668" max="6915" width="9.7109375" style="4"/>
    <col min="6916" max="6916" width="5.42578125" style="4" customWidth="1"/>
    <col min="6917" max="6917" width="38.42578125" style="4" customWidth="1"/>
    <col min="6918" max="6918" width="19.140625" style="4" customWidth="1"/>
    <col min="6919" max="6919" width="11.7109375" style="4" customWidth="1"/>
    <col min="6920" max="6920" width="10.7109375" style="4" customWidth="1"/>
    <col min="6921" max="6921" width="18.140625" style="4" customWidth="1"/>
    <col min="6922" max="6922" width="25.28515625" style="4" customWidth="1"/>
    <col min="6923" max="6923" width="8.28515625" style="4" customWidth="1"/>
    <col min="6924" max="7171" width="9.7109375" style="4"/>
    <col min="7172" max="7172" width="5.42578125" style="4" customWidth="1"/>
    <col min="7173" max="7173" width="38.42578125" style="4" customWidth="1"/>
    <col min="7174" max="7174" width="19.140625" style="4" customWidth="1"/>
    <col min="7175" max="7175" width="11.7109375" style="4" customWidth="1"/>
    <col min="7176" max="7176" width="10.7109375" style="4" customWidth="1"/>
    <col min="7177" max="7177" width="18.140625" style="4" customWidth="1"/>
    <col min="7178" max="7178" width="25.28515625" style="4" customWidth="1"/>
    <col min="7179" max="7179" width="8.28515625" style="4" customWidth="1"/>
    <col min="7180" max="7427" width="9.7109375" style="4"/>
    <col min="7428" max="7428" width="5.42578125" style="4" customWidth="1"/>
    <col min="7429" max="7429" width="38.42578125" style="4" customWidth="1"/>
    <col min="7430" max="7430" width="19.140625" style="4" customWidth="1"/>
    <col min="7431" max="7431" width="11.7109375" style="4" customWidth="1"/>
    <col min="7432" max="7432" width="10.7109375" style="4" customWidth="1"/>
    <col min="7433" max="7433" width="18.140625" style="4" customWidth="1"/>
    <col min="7434" max="7434" width="25.28515625" style="4" customWidth="1"/>
    <col min="7435" max="7435" width="8.28515625" style="4" customWidth="1"/>
    <col min="7436" max="7683" width="9.7109375" style="4"/>
    <col min="7684" max="7684" width="5.42578125" style="4" customWidth="1"/>
    <col min="7685" max="7685" width="38.42578125" style="4" customWidth="1"/>
    <col min="7686" max="7686" width="19.140625" style="4" customWidth="1"/>
    <col min="7687" max="7687" width="11.7109375" style="4" customWidth="1"/>
    <col min="7688" max="7688" width="10.7109375" style="4" customWidth="1"/>
    <col min="7689" max="7689" width="18.140625" style="4" customWidth="1"/>
    <col min="7690" max="7690" width="25.28515625" style="4" customWidth="1"/>
    <col min="7691" max="7691" width="8.28515625" style="4" customWidth="1"/>
    <col min="7692" max="7939" width="9.7109375" style="4"/>
    <col min="7940" max="7940" width="5.42578125" style="4" customWidth="1"/>
    <col min="7941" max="7941" width="38.42578125" style="4" customWidth="1"/>
    <col min="7942" max="7942" width="19.140625" style="4" customWidth="1"/>
    <col min="7943" max="7943" width="11.7109375" style="4" customWidth="1"/>
    <col min="7944" max="7944" width="10.7109375" style="4" customWidth="1"/>
    <col min="7945" max="7945" width="18.140625" style="4" customWidth="1"/>
    <col min="7946" max="7946" width="25.28515625" style="4" customWidth="1"/>
    <col min="7947" max="7947" width="8.28515625" style="4" customWidth="1"/>
    <col min="7948" max="8195" width="9.7109375" style="4"/>
    <col min="8196" max="8196" width="5.42578125" style="4" customWidth="1"/>
    <col min="8197" max="8197" width="38.42578125" style="4" customWidth="1"/>
    <col min="8198" max="8198" width="19.140625" style="4" customWidth="1"/>
    <col min="8199" max="8199" width="11.7109375" style="4" customWidth="1"/>
    <col min="8200" max="8200" width="10.7109375" style="4" customWidth="1"/>
    <col min="8201" max="8201" width="18.140625" style="4" customWidth="1"/>
    <col min="8202" max="8202" width="25.28515625" style="4" customWidth="1"/>
    <col min="8203" max="8203" width="8.28515625" style="4" customWidth="1"/>
    <col min="8204" max="8451" width="9.7109375" style="4"/>
    <col min="8452" max="8452" width="5.42578125" style="4" customWidth="1"/>
    <col min="8453" max="8453" width="38.42578125" style="4" customWidth="1"/>
    <col min="8454" max="8454" width="19.140625" style="4" customWidth="1"/>
    <col min="8455" max="8455" width="11.7109375" style="4" customWidth="1"/>
    <col min="8456" max="8456" width="10.7109375" style="4" customWidth="1"/>
    <col min="8457" max="8457" width="18.140625" style="4" customWidth="1"/>
    <col min="8458" max="8458" width="25.28515625" style="4" customWidth="1"/>
    <col min="8459" max="8459" width="8.28515625" style="4" customWidth="1"/>
    <col min="8460" max="8707" width="9.7109375" style="4"/>
    <col min="8708" max="8708" width="5.42578125" style="4" customWidth="1"/>
    <col min="8709" max="8709" width="38.42578125" style="4" customWidth="1"/>
    <col min="8710" max="8710" width="19.140625" style="4" customWidth="1"/>
    <col min="8711" max="8711" width="11.7109375" style="4" customWidth="1"/>
    <col min="8712" max="8712" width="10.7109375" style="4" customWidth="1"/>
    <col min="8713" max="8713" width="18.140625" style="4" customWidth="1"/>
    <col min="8714" max="8714" width="25.28515625" style="4" customWidth="1"/>
    <col min="8715" max="8715" width="8.28515625" style="4" customWidth="1"/>
    <col min="8716" max="8963" width="9.7109375" style="4"/>
    <col min="8964" max="8964" width="5.42578125" style="4" customWidth="1"/>
    <col min="8965" max="8965" width="38.42578125" style="4" customWidth="1"/>
    <col min="8966" max="8966" width="19.140625" style="4" customWidth="1"/>
    <col min="8967" max="8967" width="11.7109375" style="4" customWidth="1"/>
    <col min="8968" max="8968" width="10.7109375" style="4" customWidth="1"/>
    <col min="8969" max="8969" width="18.140625" style="4" customWidth="1"/>
    <col min="8970" max="8970" width="25.28515625" style="4" customWidth="1"/>
    <col min="8971" max="8971" width="8.28515625" style="4" customWidth="1"/>
    <col min="8972" max="9219" width="9.7109375" style="4"/>
    <col min="9220" max="9220" width="5.42578125" style="4" customWidth="1"/>
    <col min="9221" max="9221" width="38.42578125" style="4" customWidth="1"/>
    <col min="9222" max="9222" width="19.140625" style="4" customWidth="1"/>
    <col min="9223" max="9223" width="11.7109375" style="4" customWidth="1"/>
    <col min="9224" max="9224" width="10.7109375" style="4" customWidth="1"/>
    <col min="9225" max="9225" width="18.140625" style="4" customWidth="1"/>
    <col min="9226" max="9226" width="25.28515625" style="4" customWidth="1"/>
    <col min="9227" max="9227" width="8.28515625" style="4" customWidth="1"/>
    <col min="9228" max="9475" width="9.7109375" style="4"/>
    <col min="9476" max="9476" width="5.42578125" style="4" customWidth="1"/>
    <col min="9477" max="9477" width="38.42578125" style="4" customWidth="1"/>
    <col min="9478" max="9478" width="19.140625" style="4" customWidth="1"/>
    <col min="9479" max="9479" width="11.7109375" style="4" customWidth="1"/>
    <col min="9480" max="9480" width="10.7109375" style="4" customWidth="1"/>
    <col min="9481" max="9481" width="18.140625" style="4" customWidth="1"/>
    <col min="9482" max="9482" width="25.28515625" style="4" customWidth="1"/>
    <col min="9483" max="9483" width="8.28515625" style="4" customWidth="1"/>
    <col min="9484" max="9731" width="9.7109375" style="4"/>
    <col min="9732" max="9732" width="5.42578125" style="4" customWidth="1"/>
    <col min="9733" max="9733" width="38.42578125" style="4" customWidth="1"/>
    <col min="9734" max="9734" width="19.140625" style="4" customWidth="1"/>
    <col min="9735" max="9735" width="11.7109375" style="4" customWidth="1"/>
    <col min="9736" max="9736" width="10.7109375" style="4" customWidth="1"/>
    <col min="9737" max="9737" width="18.140625" style="4" customWidth="1"/>
    <col min="9738" max="9738" width="25.28515625" style="4" customWidth="1"/>
    <col min="9739" max="9739" width="8.28515625" style="4" customWidth="1"/>
    <col min="9740" max="9987" width="9.7109375" style="4"/>
    <col min="9988" max="9988" width="5.42578125" style="4" customWidth="1"/>
    <col min="9989" max="9989" width="38.42578125" style="4" customWidth="1"/>
    <col min="9990" max="9990" width="19.140625" style="4" customWidth="1"/>
    <col min="9991" max="9991" width="11.7109375" style="4" customWidth="1"/>
    <col min="9992" max="9992" width="10.7109375" style="4" customWidth="1"/>
    <col min="9993" max="9993" width="18.140625" style="4" customWidth="1"/>
    <col min="9994" max="9994" width="25.28515625" style="4" customWidth="1"/>
    <col min="9995" max="9995" width="8.28515625" style="4" customWidth="1"/>
    <col min="9996" max="10243" width="9.7109375" style="4"/>
    <col min="10244" max="10244" width="5.42578125" style="4" customWidth="1"/>
    <col min="10245" max="10245" width="38.42578125" style="4" customWidth="1"/>
    <col min="10246" max="10246" width="19.140625" style="4" customWidth="1"/>
    <col min="10247" max="10247" width="11.7109375" style="4" customWidth="1"/>
    <col min="10248" max="10248" width="10.7109375" style="4" customWidth="1"/>
    <col min="10249" max="10249" width="18.140625" style="4" customWidth="1"/>
    <col min="10250" max="10250" width="25.28515625" style="4" customWidth="1"/>
    <col min="10251" max="10251" width="8.28515625" style="4" customWidth="1"/>
    <col min="10252" max="10499" width="9.7109375" style="4"/>
    <col min="10500" max="10500" width="5.42578125" style="4" customWidth="1"/>
    <col min="10501" max="10501" width="38.42578125" style="4" customWidth="1"/>
    <col min="10502" max="10502" width="19.140625" style="4" customWidth="1"/>
    <col min="10503" max="10503" width="11.7109375" style="4" customWidth="1"/>
    <col min="10504" max="10504" width="10.7109375" style="4" customWidth="1"/>
    <col min="10505" max="10505" width="18.140625" style="4" customWidth="1"/>
    <col min="10506" max="10506" width="25.28515625" style="4" customWidth="1"/>
    <col min="10507" max="10507" width="8.28515625" style="4" customWidth="1"/>
    <col min="10508" max="10755" width="9.7109375" style="4"/>
    <col min="10756" max="10756" width="5.42578125" style="4" customWidth="1"/>
    <col min="10757" max="10757" width="38.42578125" style="4" customWidth="1"/>
    <col min="10758" max="10758" width="19.140625" style="4" customWidth="1"/>
    <col min="10759" max="10759" width="11.7109375" style="4" customWidth="1"/>
    <col min="10760" max="10760" width="10.7109375" style="4" customWidth="1"/>
    <col min="10761" max="10761" width="18.140625" style="4" customWidth="1"/>
    <col min="10762" max="10762" width="25.28515625" style="4" customWidth="1"/>
    <col min="10763" max="10763" width="8.28515625" style="4" customWidth="1"/>
    <col min="10764" max="11011" width="9.7109375" style="4"/>
    <col min="11012" max="11012" width="5.42578125" style="4" customWidth="1"/>
    <col min="11013" max="11013" width="38.42578125" style="4" customWidth="1"/>
    <col min="11014" max="11014" width="19.140625" style="4" customWidth="1"/>
    <col min="11015" max="11015" width="11.7109375" style="4" customWidth="1"/>
    <col min="11016" max="11016" width="10.7109375" style="4" customWidth="1"/>
    <col min="11017" max="11017" width="18.140625" style="4" customWidth="1"/>
    <col min="11018" max="11018" width="25.28515625" style="4" customWidth="1"/>
    <col min="11019" max="11019" width="8.28515625" style="4" customWidth="1"/>
    <col min="11020" max="11267" width="9.7109375" style="4"/>
    <col min="11268" max="11268" width="5.42578125" style="4" customWidth="1"/>
    <col min="11269" max="11269" width="38.42578125" style="4" customWidth="1"/>
    <col min="11270" max="11270" width="19.140625" style="4" customWidth="1"/>
    <col min="11271" max="11271" width="11.7109375" style="4" customWidth="1"/>
    <col min="11272" max="11272" width="10.7109375" style="4" customWidth="1"/>
    <col min="11273" max="11273" width="18.140625" style="4" customWidth="1"/>
    <col min="11274" max="11274" width="25.28515625" style="4" customWidth="1"/>
    <col min="11275" max="11275" width="8.28515625" style="4" customWidth="1"/>
    <col min="11276" max="11523" width="9.7109375" style="4"/>
    <col min="11524" max="11524" width="5.42578125" style="4" customWidth="1"/>
    <col min="11525" max="11525" width="38.42578125" style="4" customWidth="1"/>
    <col min="11526" max="11526" width="19.140625" style="4" customWidth="1"/>
    <col min="11527" max="11527" width="11.7109375" style="4" customWidth="1"/>
    <col min="11528" max="11528" width="10.7109375" style="4" customWidth="1"/>
    <col min="11529" max="11529" width="18.140625" style="4" customWidth="1"/>
    <col min="11530" max="11530" width="25.28515625" style="4" customWidth="1"/>
    <col min="11531" max="11531" width="8.28515625" style="4" customWidth="1"/>
    <col min="11532" max="11779" width="9.7109375" style="4"/>
    <col min="11780" max="11780" width="5.42578125" style="4" customWidth="1"/>
    <col min="11781" max="11781" width="38.42578125" style="4" customWidth="1"/>
    <col min="11782" max="11782" width="19.140625" style="4" customWidth="1"/>
    <col min="11783" max="11783" width="11.7109375" style="4" customWidth="1"/>
    <col min="11784" max="11784" width="10.7109375" style="4" customWidth="1"/>
    <col min="11785" max="11785" width="18.140625" style="4" customWidth="1"/>
    <col min="11786" max="11786" width="25.28515625" style="4" customWidth="1"/>
    <col min="11787" max="11787" width="8.28515625" style="4" customWidth="1"/>
    <col min="11788" max="12035" width="9.7109375" style="4"/>
    <col min="12036" max="12036" width="5.42578125" style="4" customWidth="1"/>
    <col min="12037" max="12037" width="38.42578125" style="4" customWidth="1"/>
    <col min="12038" max="12038" width="19.140625" style="4" customWidth="1"/>
    <col min="12039" max="12039" width="11.7109375" style="4" customWidth="1"/>
    <col min="12040" max="12040" width="10.7109375" style="4" customWidth="1"/>
    <col min="12041" max="12041" width="18.140625" style="4" customWidth="1"/>
    <col min="12042" max="12042" width="25.28515625" style="4" customWidth="1"/>
    <col min="12043" max="12043" width="8.28515625" style="4" customWidth="1"/>
    <col min="12044" max="12291" width="9.7109375" style="4"/>
    <col min="12292" max="12292" width="5.42578125" style="4" customWidth="1"/>
    <col min="12293" max="12293" width="38.42578125" style="4" customWidth="1"/>
    <col min="12294" max="12294" width="19.140625" style="4" customWidth="1"/>
    <col min="12295" max="12295" width="11.7109375" style="4" customWidth="1"/>
    <col min="12296" max="12296" width="10.7109375" style="4" customWidth="1"/>
    <col min="12297" max="12297" width="18.140625" style="4" customWidth="1"/>
    <col min="12298" max="12298" width="25.28515625" style="4" customWidth="1"/>
    <col min="12299" max="12299" width="8.28515625" style="4" customWidth="1"/>
    <col min="12300" max="12547" width="9.7109375" style="4"/>
    <col min="12548" max="12548" width="5.42578125" style="4" customWidth="1"/>
    <col min="12549" max="12549" width="38.42578125" style="4" customWidth="1"/>
    <col min="12550" max="12550" width="19.140625" style="4" customWidth="1"/>
    <col min="12551" max="12551" width="11.7109375" style="4" customWidth="1"/>
    <col min="12552" max="12552" width="10.7109375" style="4" customWidth="1"/>
    <col min="12553" max="12553" width="18.140625" style="4" customWidth="1"/>
    <col min="12554" max="12554" width="25.28515625" style="4" customWidth="1"/>
    <col min="12555" max="12555" width="8.28515625" style="4" customWidth="1"/>
    <col min="12556" max="12803" width="9.7109375" style="4"/>
    <col min="12804" max="12804" width="5.42578125" style="4" customWidth="1"/>
    <col min="12805" max="12805" width="38.42578125" style="4" customWidth="1"/>
    <col min="12806" max="12806" width="19.140625" style="4" customWidth="1"/>
    <col min="12807" max="12807" width="11.7109375" style="4" customWidth="1"/>
    <col min="12808" max="12808" width="10.7109375" style="4" customWidth="1"/>
    <col min="12809" max="12809" width="18.140625" style="4" customWidth="1"/>
    <col min="12810" max="12810" width="25.28515625" style="4" customWidth="1"/>
    <col min="12811" max="12811" width="8.28515625" style="4" customWidth="1"/>
    <col min="12812" max="13059" width="9.7109375" style="4"/>
    <col min="13060" max="13060" width="5.42578125" style="4" customWidth="1"/>
    <col min="13061" max="13061" width="38.42578125" style="4" customWidth="1"/>
    <col min="13062" max="13062" width="19.140625" style="4" customWidth="1"/>
    <col min="13063" max="13063" width="11.7109375" style="4" customWidth="1"/>
    <col min="13064" max="13064" width="10.7109375" style="4" customWidth="1"/>
    <col min="13065" max="13065" width="18.140625" style="4" customWidth="1"/>
    <col min="13066" max="13066" width="25.28515625" style="4" customWidth="1"/>
    <col min="13067" max="13067" width="8.28515625" style="4" customWidth="1"/>
    <col min="13068" max="13315" width="9.7109375" style="4"/>
    <col min="13316" max="13316" width="5.42578125" style="4" customWidth="1"/>
    <col min="13317" max="13317" width="38.42578125" style="4" customWidth="1"/>
    <col min="13318" max="13318" width="19.140625" style="4" customWidth="1"/>
    <col min="13319" max="13319" width="11.7109375" style="4" customWidth="1"/>
    <col min="13320" max="13320" width="10.7109375" style="4" customWidth="1"/>
    <col min="13321" max="13321" width="18.140625" style="4" customWidth="1"/>
    <col min="13322" max="13322" width="25.28515625" style="4" customWidth="1"/>
    <col min="13323" max="13323" width="8.28515625" style="4" customWidth="1"/>
    <col min="13324" max="13571" width="9.7109375" style="4"/>
    <col min="13572" max="13572" width="5.42578125" style="4" customWidth="1"/>
    <col min="13573" max="13573" width="38.42578125" style="4" customWidth="1"/>
    <col min="13574" max="13574" width="19.140625" style="4" customWidth="1"/>
    <col min="13575" max="13575" width="11.7109375" style="4" customWidth="1"/>
    <col min="13576" max="13576" width="10.7109375" style="4" customWidth="1"/>
    <col min="13577" max="13577" width="18.140625" style="4" customWidth="1"/>
    <col min="13578" max="13578" width="25.28515625" style="4" customWidth="1"/>
    <col min="13579" max="13579" width="8.28515625" style="4" customWidth="1"/>
    <col min="13580" max="13827" width="9.7109375" style="4"/>
    <col min="13828" max="13828" width="5.42578125" style="4" customWidth="1"/>
    <col min="13829" max="13829" width="38.42578125" style="4" customWidth="1"/>
    <col min="13830" max="13830" width="19.140625" style="4" customWidth="1"/>
    <col min="13831" max="13831" width="11.7109375" style="4" customWidth="1"/>
    <col min="13832" max="13832" width="10.7109375" style="4" customWidth="1"/>
    <col min="13833" max="13833" width="18.140625" style="4" customWidth="1"/>
    <col min="13834" max="13834" width="25.28515625" style="4" customWidth="1"/>
    <col min="13835" max="13835" width="8.28515625" style="4" customWidth="1"/>
    <col min="13836" max="14083" width="9.7109375" style="4"/>
    <col min="14084" max="14084" width="5.42578125" style="4" customWidth="1"/>
    <col min="14085" max="14085" width="38.42578125" style="4" customWidth="1"/>
    <col min="14086" max="14086" width="19.140625" style="4" customWidth="1"/>
    <col min="14087" max="14087" width="11.7109375" style="4" customWidth="1"/>
    <col min="14088" max="14088" width="10.7109375" style="4" customWidth="1"/>
    <col min="14089" max="14089" width="18.140625" style="4" customWidth="1"/>
    <col min="14090" max="14090" width="25.28515625" style="4" customWidth="1"/>
    <col min="14091" max="14091" width="8.28515625" style="4" customWidth="1"/>
    <col min="14092" max="14339" width="9.7109375" style="4"/>
    <col min="14340" max="14340" width="5.42578125" style="4" customWidth="1"/>
    <col min="14341" max="14341" width="38.42578125" style="4" customWidth="1"/>
    <col min="14342" max="14342" width="19.140625" style="4" customWidth="1"/>
    <col min="14343" max="14343" width="11.7109375" style="4" customWidth="1"/>
    <col min="14344" max="14344" width="10.7109375" style="4" customWidth="1"/>
    <col min="14345" max="14345" width="18.140625" style="4" customWidth="1"/>
    <col min="14346" max="14346" width="25.28515625" style="4" customWidth="1"/>
    <col min="14347" max="14347" width="8.28515625" style="4" customWidth="1"/>
    <col min="14348" max="14595" width="9.7109375" style="4"/>
    <col min="14596" max="14596" width="5.42578125" style="4" customWidth="1"/>
    <col min="14597" max="14597" width="38.42578125" style="4" customWidth="1"/>
    <col min="14598" max="14598" width="19.140625" style="4" customWidth="1"/>
    <col min="14599" max="14599" width="11.7109375" style="4" customWidth="1"/>
    <col min="14600" max="14600" width="10.7109375" style="4" customWidth="1"/>
    <col min="14601" max="14601" width="18.140625" style="4" customWidth="1"/>
    <col min="14602" max="14602" width="25.28515625" style="4" customWidth="1"/>
    <col min="14603" max="14603" width="8.28515625" style="4" customWidth="1"/>
    <col min="14604" max="14851" width="9.7109375" style="4"/>
    <col min="14852" max="14852" width="5.42578125" style="4" customWidth="1"/>
    <col min="14853" max="14853" width="38.42578125" style="4" customWidth="1"/>
    <col min="14854" max="14854" width="19.140625" style="4" customWidth="1"/>
    <col min="14855" max="14855" width="11.7109375" style="4" customWidth="1"/>
    <col min="14856" max="14856" width="10.7109375" style="4" customWidth="1"/>
    <col min="14857" max="14857" width="18.140625" style="4" customWidth="1"/>
    <col min="14858" max="14858" width="25.28515625" style="4" customWidth="1"/>
    <col min="14859" max="14859" width="8.28515625" style="4" customWidth="1"/>
    <col min="14860" max="15107" width="9.7109375" style="4"/>
    <col min="15108" max="15108" width="5.42578125" style="4" customWidth="1"/>
    <col min="15109" max="15109" width="38.42578125" style="4" customWidth="1"/>
    <col min="15110" max="15110" width="19.140625" style="4" customWidth="1"/>
    <col min="15111" max="15111" width="11.7109375" style="4" customWidth="1"/>
    <col min="15112" max="15112" width="10.7109375" style="4" customWidth="1"/>
    <col min="15113" max="15113" width="18.140625" style="4" customWidth="1"/>
    <col min="15114" max="15114" width="25.28515625" style="4" customWidth="1"/>
    <col min="15115" max="15115" width="8.28515625" style="4" customWidth="1"/>
    <col min="15116" max="15363" width="9.7109375" style="4"/>
    <col min="15364" max="15364" width="5.42578125" style="4" customWidth="1"/>
    <col min="15365" max="15365" width="38.42578125" style="4" customWidth="1"/>
    <col min="15366" max="15366" width="19.140625" style="4" customWidth="1"/>
    <col min="15367" max="15367" width="11.7109375" style="4" customWidth="1"/>
    <col min="15368" max="15368" width="10.7109375" style="4" customWidth="1"/>
    <col min="15369" max="15369" width="18.140625" style="4" customWidth="1"/>
    <col min="15370" max="15370" width="25.28515625" style="4" customWidth="1"/>
    <col min="15371" max="15371" width="8.28515625" style="4" customWidth="1"/>
    <col min="15372" max="15619" width="9.7109375" style="4"/>
    <col min="15620" max="15620" width="5.42578125" style="4" customWidth="1"/>
    <col min="15621" max="15621" width="38.42578125" style="4" customWidth="1"/>
    <col min="15622" max="15622" width="19.140625" style="4" customWidth="1"/>
    <col min="15623" max="15623" width="11.7109375" style="4" customWidth="1"/>
    <col min="15624" max="15624" width="10.7109375" style="4" customWidth="1"/>
    <col min="15625" max="15625" width="18.140625" style="4" customWidth="1"/>
    <col min="15626" max="15626" width="25.28515625" style="4" customWidth="1"/>
    <col min="15627" max="15627" width="8.28515625" style="4" customWidth="1"/>
    <col min="15628" max="15875" width="9.7109375" style="4"/>
    <col min="15876" max="15876" width="5.42578125" style="4" customWidth="1"/>
    <col min="15877" max="15877" width="38.42578125" style="4" customWidth="1"/>
    <col min="15878" max="15878" width="19.140625" style="4" customWidth="1"/>
    <col min="15879" max="15879" width="11.7109375" style="4" customWidth="1"/>
    <col min="15880" max="15880" width="10.7109375" style="4" customWidth="1"/>
    <col min="15881" max="15881" width="18.140625" style="4" customWidth="1"/>
    <col min="15882" max="15882" width="25.28515625" style="4" customWidth="1"/>
    <col min="15883" max="15883" width="8.28515625" style="4" customWidth="1"/>
    <col min="15884" max="16131" width="9.7109375" style="4"/>
    <col min="16132" max="16132" width="5.42578125" style="4" customWidth="1"/>
    <col min="16133" max="16133" width="38.42578125" style="4" customWidth="1"/>
    <col min="16134" max="16134" width="19.140625" style="4" customWidth="1"/>
    <col min="16135" max="16135" width="11.7109375" style="4" customWidth="1"/>
    <col min="16136" max="16136" width="10.7109375" style="4" customWidth="1"/>
    <col min="16137" max="16137" width="18.140625" style="4" customWidth="1"/>
    <col min="16138" max="16138" width="25.28515625" style="4" customWidth="1"/>
    <col min="16139" max="16139" width="8.28515625" style="4" customWidth="1"/>
    <col min="16140" max="16384" width="9.7109375" style="4"/>
  </cols>
  <sheetData>
    <row r="1" spans="1:12">
      <c r="A1" s="109" t="s">
        <v>140</v>
      </c>
      <c r="B1" s="109"/>
    </row>
    <row r="2" spans="1:12" s="1" customFormat="1" ht="39" customHeight="1">
      <c r="A2" s="110" t="s">
        <v>155</v>
      </c>
      <c r="B2" s="110"/>
      <c r="C2" s="110"/>
      <c r="D2" s="110"/>
      <c r="E2" s="110"/>
      <c r="F2" s="110"/>
      <c r="G2" s="110"/>
      <c r="H2" s="110"/>
      <c r="I2" s="110"/>
      <c r="J2" s="110"/>
      <c r="K2" s="110"/>
      <c r="L2" s="110"/>
    </row>
    <row r="3" spans="1:12" s="1" customFormat="1" ht="15.75">
      <c r="A3" s="111" t="s">
        <v>159</v>
      </c>
      <c r="B3" s="111"/>
      <c r="C3" s="111"/>
      <c r="D3" s="111"/>
      <c r="E3" s="111"/>
      <c r="F3" s="111"/>
      <c r="G3" s="111"/>
      <c r="H3" s="111"/>
      <c r="I3" s="111"/>
      <c r="J3" s="111"/>
      <c r="K3" s="111"/>
      <c r="L3" s="111"/>
    </row>
    <row r="4" spans="1:12" ht="12.75" customHeight="1">
      <c r="A4" s="2"/>
      <c r="B4" s="2"/>
      <c r="G4" s="108" t="s">
        <v>0</v>
      </c>
      <c r="H4" s="108"/>
      <c r="I4" s="108"/>
      <c r="J4" s="108"/>
      <c r="K4" s="108"/>
      <c r="L4" s="108"/>
    </row>
    <row r="5" spans="1:12">
      <c r="A5" s="102" t="s">
        <v>1</v>
      </c>
      <c r="B5" s="112" t="s">
        <v>2</v>
      </c>
      <c r="C5" s="115" t="s">
        <v>3</v>
      </c>
      <c r="D5" s="116"/>
      <c r="E5" s="117"/>
      <c r="F5" s="115" t="s">
        <v>57</v>
      </c>
      <c r="G5" s="116"/>
      <c r="H5" s="116"/>
      <c r="I5" s="117"/>
      <c r="J5" s="121" t="s">
        <v>157</v>
      </c>
      <c r="K5" s="121" t="s">
        <v>156</v>
      </c>
      <c r="L5" s="112" t="s">
        <v>4</v>
      </c>
    </row>
    <row r="6" spans="1:12">
      <c r="A6" s="103"/>
      <c r="B6" s="113"/>
      <c r="C6" s="118"/>
      <c r="D6" s="119"/>
      <c r="E6" s="120"/>
      <c r="F6" s="118"/>
      <c r="G6" s="119"/>
      <c r="H6" s="119"/>
      <c r="I6" s="120"/>
      <c r="J6" s="122"/>
      <c r="K6" s="122"/>
      <c r="L6" s="113"/>
    </row>
    <row r="7" spans="1:12">
      <c r="A7" s="103"/>
      <c r="B7" s="113"/>
      <c r="C7" s="102" t="s">
        <v>5</v>
      </c>
      <c r="D7" s="105" t="s">
        <v>6</v>
      </c>
      <c r="E7" s="107"/>
      <c r="F7" s="102" t="s">
        <v>5</v>
      </c>
      <c r="G7" s="105" t="s">
        <v>6</v>
      </c>
      <c r="H7" s="106"/>
      <c r="I7" s="107"/>
      <c r="J7" s="122"/>
      <c r="K7" s="122"/>
      <c r="L7" s="113"/>
    </row>
    <row r="8" spans="1:12">
      <c r="A8" s="103"/>
      <c r="B8" s="113"/>
      <c r="C8" s="103"/>
      <c r="D8" s="102" t="s">
        <v>7</v>
      </c>
      <c r="E8" s="102" t="s">
        <v>8</v>
      </c>
      <c r="F8" s="103"/>
      <c r="G8" s="102" t="s">
        <v>7</v>
      </c>
      <c r="H8" s="102" t="s">
        <v>107</v>
      </c>
      <c r="I8" s="102" t="s">
        <v>8</v>
      </c>
      <c r="J8" s="122"/>
      <c r="K8" s="122"/>
      <c r="L8" s="113"/>
    </row>
    <row r="9" spans="1:12" ht="107.25" customHeight="1">
      <c r="A9" s="104"/>
      <c r="B9" s="114"/>
      <c r="C9" s="104"/>
      <c r="D9" s="104"/>
      <c r="E9" s="104"/>
      <c r="F9" s="104"/>
      <c r="G9" s="104"/>
      <c r="H9" s="104"/>
      <c r="I9" s="104"/>
      <c r="J9" s="123"/>
      <c r="K9" s="123"/>
      <c r="L9" s="114"/>
    </row>
    <row r="10" spans="1:12" ht="14.25">
      <c r="A10" s="48"/>
      <c r="B10" s="61" t="s">
        <v>91</v>
      </c>
      <c r="C10" s="48"/>
      <c r="D10" s="46">
        <f t="shared" ref="D10:E10" si="0">D11+D34</f>
        <v>402546</v>
      </c>
      <c r="E10" s="46">
        <f t="shared" si="0"/>
        <v>254055.4</v>
      </c>
      <c r="F10" s="47"/>
      <c r="G10" s="46">
        <f t="shared" ref="G10:J10" si="1">G11+G34</f>
        <v>394569.537893</v>
      </c>
      <c r="H10" s="46">
        <f t="shared" si="1"/>
        <v>170607</v>
      </c>
      <c r="I10" s="46">
        <f t="shared" si="1"/>
        <v>253542</v>
      </c>
      <c r="J10" s="46">
        <f t="shared" si="1"/>
        <v>118615</v>
      </c>
      <c r="K10" s="46">
        <f>K11+K34</f>
        <v>139832</v>
      </c>
      <c r="L10" s="49"/>
    </row>
    <row r="11" spans="1:12" s="5" customFormat="1" ht="28.5">
      <c r="A11" s="11"/>
      <c r="B11" s="61" t="s">
        <v>143</v>
      </c>
      <c r="C11" s="11"/>
      <c r="D11" s="32">
        <f>D12+D28+D31</f>
        <v>116884</v>
      </c>
      <c r="E11" s="32">
        <f>E12+E28+E31</f>
        <v>95187</v>
      </c>
      <c r="F11" s="26"/>
      <c r="G11" s="32">
        <f>G12+G28+G31</f>
        <v>113188.537893</v>
      </c>
      <c r="H11" s="32"/>
      <c r="I11" s="32">
        <f>I12+I28+I31</f>
        <v>94506</v>
      </c>
      <c r="J11" s="32">
        <f>J12+J28+J31</f>
        <v>28250</v>
      </c>
      <c r="K11" s="32">
        <f>K12+K28+K31</f>
        <v>28250</v>
      </c>
      <c r="L11" s="11"/>
    </row>
    <row r="12" spans="1:12" ht="14.25">
      <c r="A12" s="12" t="s">
        <v>9</v>
      </c>
      <c r="B12" s="62" t="s">
        <v>10</v>
      </c>
      <c r="C12" s="16"/>
      <c r="D12" s="33">
        <f>SUM(D13:D27)</f>
        <v>104201</v>
      </c>
      <c r="E12" s="33">
        <f>SUM(E13:E27)</f>
        <v>89187</v>
      </c>
      <c r="F12" s="27"/>
      <c r="G12" s="33">
        <f>SUM(G13:G27)</f>
        <v>102249.537893</v>
      </c>
      <c r="H12" s="33"/>
      <c r="I12" s="33">
        <f>SUM(I13:I27)</f>
        <v>88506</v>
      </c>
      <c r="J12" s="33">
        <f>SUM(J13:J27)</f>
        <v>26450</v>
      </c>
      <c r="K12" s="33">
        <f>SUM(K13:K27)</f>
        <v>26450</v>
      </c>
      <c r="L12" s="16"/>
    </row>
    <row r="13" spans="1:12" ht="25.5">
      <c r="A13" s="13">
        <v>1</v>
      </c>
      <c r="B13" s="15" t="s">
        <v>12</v>
      </c>
      <c r="C13" s="14" t="s">
        <v>13</v>
      </c>
      <c r="D13" s="34">
        <v>10635</v>
      </c>
      <c r="E13" s="34">
        <v>9500</v>
      </c>
      <c r="F13" s="40" t="s">
        <v>94</v>
      </c>
      <c r="G13" s="38">
        <v>10634</v>
      </c>
      <c r="H13" s="38">
        <f>G13-551</f>
        <v>10083</v>
      </c>
      <c r="I13" s="38">
        <v>9500</v>
      </c>
      <c r="J13" s="38">
        <v>2550</v>
      </c>
      <c r="K13" s="38">
        <v>2550</v>
      </c>
      <c r="L13" s="16" t="s">
        <v>14</v>
      </c>
    </row>
    <row r="14" spans="1:12" s="6" customFormat="1" ht="38.25">
      <c r="A14" s="13">
        <f t="shared" ref="A14:A27" si="2">A13+1</f>
        <v>2</v>
      </c>
      <c r="B14" s="17" t="s">
        <v>88</v>
      </c>
      <c r="C14" s="14" t="s">
        <v>15</v>
      </c>
      <c r="D14" s="35">
        <v>3290</v>
      </c>
      <c r="E14" s="35">
        <v>2900</v>
      </c>
      <c r="F14" s="40" t="s">
        <v>89</v>
      </c>
      <c r="G14" s="39">
        <v>3269</v>
      </c>
      <c r="H14" s="39">
        <f>G14-124</f>
        <v>3145</v>
      </c>
      <c r="I14" s="39">
        <v>2900</v>
      </c>
      <c r="J14" s="39">
        <v>870</v>
      </c>
      <c r="K14" s="39">
        <v>870</v>
      </c>
      <c r="L14" s="18" t="s">
        <v>16</v>
      </c>
    </row>
    <row r="15" spans="1:12" s="6" customFormat="1" ht="25.5">
      <c r="A15" s="13">
        <f t="shared" si="2"/>
        <v>3</v>
      </c>
      <c r="B15" s="17" t="s">
        <v>17</v>
      </c>
      <c r="C15" s="14" t="s">
        <v>18</v>
      </c>
      <c r="D15" s="35">
        <v>6422</v>
      </c>
      <c r="E15" s="35">
        <v>5850</v>
      </c>
      <c r="F15" s="40" t="s">
        <v>74</v>
      </c>
      <c r="G15" s="39">
        <v>6418</v>
      </c>
      <c r="H15" s="39">
        <f>G15-315</f>
        <v>6103</v>
      </c>
      <c r="I15" s="39">
        <v>5850</v>
      </c>
      <c r="J15" s="39">
        <v>1750</v>
      </c>
      <c r="K15" s="39">
        <v>1750</v>
      </c>
      <c r="L15" s="18" t="s">
        <v>19</v>
      </c>
    </row>
    <row r="16" spans="1:12" s="6" customFormat="1" ht="48.6" customHeight="1">
      <c r="A16" s="13">
        <f t="shared" si="2"/>
        <v>4</v>
      </c>
      <c r="B16" s="17" t="s">
        <v>111</v>
      </c>
      <c r="C16" s="14" t="s">
        <v>20</v>
      </c>
      <c r="D16" s="35">
        <v>8000</v>
      </c>
      <c r="E16" s="35">
        <v>7200</v>
      </c>
      <c r="F16" s="40" t="s">
        <v>92</v>
      </c>
      <c r="G16" s="39">
        <v>6760</v>
      </c>
      <c r="H16" s="39">
        <f>G16-539</f>
        <v>6221</v>
      </c>
      <c r="I16" s="39">
        <v>6221</v>
      </c>
      <c r="J16" s="39">
        <v>2160</v>
      </c>
      <c r="K16" s="39">
        <v>2160</v>
      </c>
      <c r="L16" s="18" t="s">
        <v>21</v>
      </c>
    </row>
    <row r="17" spans="1:12" s="6" customFormat="1" ht="52.5" customHeight="1">
      <c r="A17" s="13">
        <f t="shared" si="2"/>
        <v>5</v>
      </c>
      <c r="B17" s="17" t="s">
        <v>22</v>
      </c>
      <c r="C17" s="14" t="s">
        <v>108</v>
      </c>
      <c r="D17" s="35">
        <v>6600</v>
      </c>
      <c r="E17" s="35">
        <v>5940</v>
      </c>
      <c r="F17" s="40" t="s">
        <v>83</v>
      </c>
      <c r="G17" s="39">
        <v>6597</v>
      </c>
      <c r="H17" s="39">
        <f>G17-218</f>
        <v>6379</v>
      </c>
      <c r="I17" s="39">
        <v>5940</v>
      </c>
      <c r="J17" s="39">
        <v>1780</v>
      </c>
      <c r="K17" s="39">
        <v>1780</v>
      </c>
      <c r="L17" s="18" t="s">
        <v>23</v>
      </c>
    </row>
    <row r="18" spans="1:12" s="7" customFormat="1" ht="25.5">
      <c r="A18" s="13">
        <f t="shared" si="2"/>
        <v>6</v>
      </c>
      <c r="B18" s="19" t="s">
        <v>24</v>
      </c>
      <c r="C18" s="14" t="s">
        <v>109</v>
      </c>
      <c r="D18" s="34">
        <v>12604</v>
      </c>
      <c r="E18" s="34">
        <v>8000</v>
      </c>
      <c r="F18" s="45" t="s">
        <v>85</v>
      </c>
      <c r="G18" s="38">
        <v>12600</v>
      </c>
      <c r="H18" s="38">
        <f>G18-464</f>
        <v>12136</v>
      </c>
      <c r="I18" s="38">
        <v>8000</v>
      </c>
      <c r="J18" s="38">
        <v>2400</v>
      </c>
      <c r="K18" s="38">
        <v>2400</v>
      </c>
      <c r="L18" s="20" t="s">
        <v>25</v>
      </c>
    </row>
    <row r="19" spans="1:12" s="7" customFormat="1" ht="25.5">
      <c r="A19" s="13">
        <f t="shared" si="2"/>
        <v>7</v>
      </c>
      <c r="B19" s="15" t="s">
        <v>26</v>
      </c>
      <c r="C19" s="14" t="s">
        <v>27</v>
      </c>
      <c r="D19" s="34">
        <v>6999</v>
      </c>
      <c r="E19" s="34">
        <v>6300</v>
      </c>
      <c r="F19" s="41" t="s">
        <v>95</v>
      </c>
      <c r="G19" s="38">
        <v>6996</v>
      </c>
      <c r="H19" s="38">
        <f>G19-379</f>
        <v>6617</v>
      </c>
      <c r="I19" s="38">
        <v>6300</v>
      </c>
      <c r="J19" s="38">
        <v>1880</v>
      </c>
      <c r="K19" s="38">
        <v>1880</v>
      </c>
      <c r="L19" s="16" t="s">
        <v>14</v>
      </c>
    </row>
    <row r="20" spans="1:12" s="7" customFormat="1" ht="25.5">
      <c r="A20" s="13">
        <f t="shared" si="2"/>
        <v>8</v>
      </c>
      <c r="B20" s="15" t="s">
        <v>28</v>
      </c>
      <c r="C20" s="14" t="s">
        <v>29</v>
      </c>
      <c r="D20" s="34">
        <v>4351</v>
      </c>
      <c r="E20" s="34">
        <v>2700</v>
      </c>
      <c r="F20" s="41" t="s">
        <v>96</v>
      </c>
      <c r="G20" s="38">
        <v>4166</v>
      </c>
      <c r="H20" s="38">
        <f>G20-322</f>
        <v>3844</v>
      </c>
      <c r="I20" s="38">
        <v>2700</v>
      </c>
      <c r="J20" s="38">
        <v>820</v>
      </c>
      <c r="K20" s="38">
        <v>820</v>
      </c>
      <c r="L20" s="16" t="s">
        <v>14</v>
      </c>
    </row>
    <row r="21" spans="1:12" s="6" customFormat="1" ht="26.25" customHeight="1">
      <c r="A21" s="13">
        <f t="shared" si="2"/>
        <v>9</v>
      </c>
      <c r="B21" s="17" t="s">
        <v>87</v>
      </c>
      <c r="C21" s="14" t="s">
        <v>30</v>
      </c>
      <c r="D21" s="35">
        <v>2354</v>
      </c>
      <c r="E21" s="35">
        <v>2119</v>
      </c>
      <c r="F21" s="40" t="s">
        <v>81</v>
      </c>
      <c r="G21" s="39">
        <v>2354</v>
      </c>
      <c r="H21" s="39">
        <f>G21-112</f>
        <v>2242</v>
      </c>
      <c r="I21" s="39">
        <v>2119</v>
      </c>
      <c r="J21" s="39">
        <v>640</v>
      </c>
      <c r="K21" s="39">
        <v>640</v>
      </c>
      <c r="L21" s="18" t="s">
        <v>16</v>
      </c>
    </row>
    <row r="22" spans="1:12" s="6" customFormat="1" ht="53.25" customHeight="1">
      <c r="A22" s="13">
        <f t="shared" si="2"/>
        <v>10</v>
      </c>
      <c r="B22" s="21" t="s">
        <v>31</v>
      </c>
      <c r="C22" s="14" t="s">
        <v>32</v>
      </c>
      <c r="D22" s="35">
        <v>9500</v>
      </c>
      <c r="E22" s="35">
        <v>8550</v>
      </c>
      <c r="F22" s="41" t="s">
        <v>97</v>
      </c>
      <c r="G22" s="38">
        <v>9406</v>
      </c>
      <c r="H22" s="38">
        <f>G22-449</f>
        <v>8957</v>
      </c>
      <c r="I22" s="38">
        <v>8550</v>
      </c>
      <c r="J22" s="38">
        <v>2560</v>
      </c>
      <c r="K22" s="38">
        <v>2560</v>
      </c>
      <c r="L22" s="18" t="s">
        <v>16</v>
      </c>
    </row>
    <row r="23" spans="1:12" s="6" customFormat="1" ht="38.25">
      <c r="A23" s="13">
        <f t="shared" si="2"/>
        <v>11</v>
      </c>
      <c r="B23" s="17" t="s">
        <v>33</v>
      </c>
      <c r="C23" s="14" t="s">
        <v>34</v>
      </c>
      <c r="D23" s="35">
        <v>7960</v>
      </c>
      <c r="E23" s="35">
        <v>7100</v>
      </c>
      <c r="F23" s="40" t="s">
        <v>75</v>
      </c>
      <c r="G23" s="39">
        <v>7941</v>
      </c>
      <c r="H23" s="39">
        <f>G23-286</f>
        <v>7655</v>
      </c>
      <c r="I23" s="39">
        <v>7100</v>
      </c>
      <c r="J23" s="39">
        <v>2130</v>
      </c>
      <c r="K23" s="39">
        <v>2130</v>
      </c>
      <c r="L23" s="18" t="s">
        <v>19</v>
      </c>
    </row>
    <row r="24" spans="1:12" s="6" customFormat="1" ht="28.5" customHeight="1">
      <c r="A24" s="13">
        <f t="shared" si="2"/>
        <v>12</v>
      </c>
      <c r="B24" s="17" t="s">
        <v>35</v>
      </c>
      <c r="C24" s="14" t="s">
        <v>36</v>
      </c>
      <c r="D24" s="35">
        <v>4960</v>
      </c>
      <c r="E24" s="35">
        <v>4464</v>
      </c>
      <c r="F24" s="40" t="s">
        <v>76</v>
      </c>
      <c r="G24" s="39">
        <v>4850</v>
      </c>
      <c r="H24" s="39">
        <f>G24-387</f>
        <v>4463</v>
      </c>
      <c r="I24" s="39">
        <v>4464</v>
      </c>
      <c r="J24" s="39">
        <v>1340</v>
      </c>
      <c r="K24" s="39">
        <v>1340</v>
      </c>
      <c r="L24" s="18" t="s">
        <v>19</v>
      </c>
    </row>
    <row r="25" spans="1:12" s="6" customFormat="1" ht="41.25" customHeight="1">
      <c r="A25" s="13">
        <f t="shared" si="2"/>
        <v>13</v>
      </c>
      <c r="B25" s="17" t="s">
        <v>37</v>
      </c>
      <c r="C25" s="14" t="s">
        <v>38</v>
      </c>
      <c r="D25" s="35">
        <v>8000</v>
      </c>
      <c r="E25" s="35">
        <v>7200</v>
      </c>
      <c r="F25" s="40" t="s">
        <v>82</v>
      </c>
      <c r="G25" s="39">
        <v>7803</v>
      </c>
      <c r="H25" s="39">
        <f>G25-622</f>
        <v>7181</v>
      </c>
      <c r="I25" s="39">
        <v>7200</v>
      </c>
      <c r="J25" s="39">
        <v>2150</v>
      </c>
      <c r="K25" s="39">
        <v>2150</v>
      </c>
      <c r="L25" s="18" t="s">
        <v>23</v>
      </c>
    </row>
    <row r="26" spans="1:12" s="6" customFormat="1" ht="39.75" customHeight="1">
      <c r="A26" s="13">
        <f t="shared" si="2"/>
        <v>14</v>
      </c>
      <c r="B26" s="17" t="s">
        <v>39</v>
      </c>
      <c r="C26" s="14" t="s">
        <v>40</v>
      </c>
      <c r="D26" s="35">
        <v>6500</v>
      </c>
      <c r="E26" s="35">
        <v>6000</v>
      </c>
      <c r="F26" s="40" t="s">
        <v>80</v>
      </c>
      <c r="G26" s="39">
        <f>6495.537893</f>
        <v>6495.5378929999997</v>
      </c>
      <c r="H26" s="39">
        <f>G26-406</f>
        <v>6089.5378929999997</v>
      </c>
      <c r="I26" s="39">
        <v>6000</v>
      </c>
      <c r="J26" s="39">
        <v>1800</v>
      </c>
      <c r="K26" s="39">
        <v>1800</v>
      </c>
      <c r="L26" s="13" t="s">
        <v>41</v>
      </c>
    </row>
    <row r="27" spans="1:12" ht="25.5">
      <c r="A27" s="13">
        <f t="shared" si="2"/>
        <v>15</v>
      </c>
      <c r="B27" s="19" t="s">
        <v>42</v>
      </c>
      <c r="C27" s="14" t="s">
        <v>43</v>
      </c>
      <c r="D27" s="34">
        <v>6026</v>
      </c>
      <c r="E27" s="34">
        <v>5364</v>
      </c>
      <c r="F27" s="22" t="s">
        <v>77</v>
      </c>
      <c r="G27" s="38">
        <v>5960</v>
      </c>
      <c r="H27" s="38">
        <f>G27-840</f>
        <v>5120</v>
      </c>
      <c r="I27" s="38">
        <f>G27*0.95</f>
        <v>5662</v>
      </c>
      <c r="J27" s="38">
        <v>1620</v>
      </c>
      <c r="K27" s="38">
        <v>1620</v>
      </c>
      <c r="L27" s="18" t="s">
        <v>44</v>
      </c>
    </row>
    <row r="28" spans="1:12">
      <c r="A28" s="12" t="s">
        <v>45</v>
      </c>
      <c r="B28" s="12" t="s">
        <v>46</v>
      </c>
      <c r="C28" s="28"/>
      <c r="D28" s="33">
        <f>SUM(D29:D30)</f>
        <v>9183</v>
      </c>
      <c r="E28" s="33">
        <f>SUM(E29:E30)</f>
        <v>4000</v>
      </c>
      <c r="F28" s="27"/>
      <c r="G28" s="33">
        <f t="shared" ref="G28:K28" si="3">SUM(G29:G30)</f>
        <v>5401</v>
      </c>
      <c r="H28" s="33"/>
      <c r="I28" s="33">
        <f t="shared" si="3"/>
        <v>4000</v>
      </c>
      <c r="J28" s="33">
        <f t="shared" si="3"/>
        <v>1200</v>
      </c>
      <c r="K28" s="33">
        <f t="shared" si="3"/>
        <v>1200</v>
      </c>
      <c r="L28" s="16"/>
    </row>
    <row r="29" spans="1:12" ht="25.5">
      <c r="A29" s="16">
        <v>1</v>
      </c>
      <c r="B29" s="19" t="s">
        <v>99</v>
      </c>
      <c r="C29" s="14" t="s">
        <v>47</v>
      </c>
      <c r="D29" s="34">
        <v>4151</v>
      </c>
      <c r="E29" s="36">
        <v>2000</v>
      </c>
      <c r="F29" s="45" t="s">
        <v>86</v>
      </c>
      <c r="G29" s="38">
        <v>2370</v>
      </c>
      <c r="H29" s="38"/>
      <c r="I29" s="38">
        <v>2000</v>
      </c>
      <c r="J29" s="38">
        <v>600</v>
      </c>
      <c r="K29" s="38">
        <v>600</v>
      </c>
      <c r="L29" s="20" t="s">
        <v>25</v>
      </c>
    </row>
    <row r="30" spans="1:12" ht="25.5">
      <c r="A30" s="16">
        <v>2</v>
      </c>
      <c r="B30" s="19" t="s">
        <v>98</v>
      </c>
      <c r="C30" s="14" t="s">
        <v>110</v>
      </c>
      <c r="D30" s="34">
        <v>5032</v>
      </c>
      <c r="E30" s="36">
        <v>2000</v>
      </c>
      <c r="F30" s="22" t="s">
        <v>78</v>
      </c>
      <c r="G30" s="38">
        <v>3031</v>
      </c>
      <c r="H30" s="38"/>
      <c r="I30" s="38">
        <v>2000</v>
      </c>
      <c r="J30" s="38">
        <v>600</v>
      </c>
      <c r="K30" s="38">
        <v>600</v>
      </c>
      <c r="L30" s="18" t="s">
        <v>44</v>
      </c>
    </row>
    <row r="31" spans="1:12">
      <c r="A31" s="12" t="s">
        <v>48</v>
      </c>
      <c r="B31" s="12" t="s">
        <v>49</v>
      </c>
      <c r="C31" s="16"/>
      <c r="D31" s="32">
        <f>D32</f>
        <v>3500</v>
      </c>
      <c r="E31" s="32">
        <f>E32</f>
        <v>2000</v>
      </c>
      <c r="F31" s="27"/>
      <c r="G31" s="42">
        <f t="shared" ref="G31:K31" si="4">G32</f>
        <v>5538</v>
      </c>
      <c r="H31" s="42"/>
      <c r="I31" s="42">
        <f t="shared" si="4"/>
        <v>2000</v>
      </c>
      <c r="J31" s="42">
        <f t="shared" si="4"/>
        <v>600</v>
      </c>
      <c r="K31" s="42">
        <f t="shared" si="4"/>
        <v>600</v>
      </c>
      <c r="L31" s="16"/>
    </row>
    <row r="32" spans="1:12" ht="25.5">
      <c r="A32" s="16">
        <v>1</v>
      </c>
      <c r="B32" s="19" t="s">
        <v>50</v>
      </c>
      <c r="C32" s="14" t="s">
        <v>51</v>
      </c>
      <c r="D32" s="34">
        <v>3500</v>
      </c>
      <c r="E32" s="36">
        <v>2000</v>
      </c>
      <c r="F32" s="22" t="s">
        <v>51</v>
      </c>
      <c r="G32" s="38">
        <v>5538</v>
      </c>
      <c r="H32" s="38"/>
      <c r="I32" s="38">
        <v>2000</v>
      </c>
      <c r="J32" s="38">
        <v>600</v>
      </c>
      <c r="K32" s="38">
        <v>600</v>
      </c>
      <c r="L32" s="18" t="s">
        <v>21</v>
      </c>
    </row>
    <row r="33" spans="1:12" hidden="1">
      <c r="A33" s="16"/>
      <c r="B33" s="19"/>
      <c r="C33" s="16"/>
      <c r="D33" s="37"/>
      <c r="E33" s="37"/>
      <c r="F33" s="29"/>
      <c r="G33" s="38"/>
      <c r="H33" s="38"/>
      <c r="I33" s="38"/>
      <c r="J33" s="38"/>
      <c r="K33" s="38"/>
      <c r="L33" s="16"/>
    </row>
    <row r="34" spans="1:12" ht="28.5">
      <c r="A34" s="16"/>
      <c r="B34" s="88" t="s">
        <v>144</v>
      </c>
      <c r="C34" s="16"/>
      <c r="D34" s="32">
        <f>D35+D47+D50</f>
        <v>285662</v>
      </c>
      <c r="E34" s="32">
        <f>E35+E47+E50</f>
        <v>158868.4</v>
      </c>
      <c r="F34" s="52"/>
      <c r="G34" s="32">
        <f t="shared" ref="G34:K34" si="5">G35+G47+G50</f>
        <v>281381</v>
      </c>
      <c r="H34" s="32">
        <f t="shared" si="5"/>
        <v>170607</v>
      </c>
      <c r="I34" s="32">
        <f t="shared" si="5"/>
        <v>159036</v>
      </c>
      <c r="J34" s="32">
        <f t="shared" si="5"/>
        <v>90365</v>
      </c>
      <c r="K34" s="32">
        <f t="shared" si="5"/>
        <v>111582</v>
      </c>
      <c r="L34" s="16"/>
    </row>
    <row r="35" spans="1:12" ht="14.25">
      <c r="A35" s="16"/>
      <c r="B35" s="61" t="s">
        <v>10</v>
      </c>
      <c r="C35" s="16"/>
      <c r="D35" s="33">
        <f t="shared" ref="D35:E35" si="6">SUM(D36:D46)</f>
        <v>113835</v>
      </c>
      <c r="E35" s="33">
        <f t="shared" si="6"/>
        <v>101868.4</v>
      </c>
      <c r="F35" s="29"/>
      <c r="G35" s="33">
        <f>SUM(G36:G46)</f>
        <v>109684</v>
      </c>
      <c r="H35" s="33"/>
      <c r="I35" s="33">
        <f>SUM(I36:I46)</f>
        <v>102036</v>
      </c>
      <c r="J35" s="33">
        <f>SUM(J36:J46)</f>
        <v>63365</v>
      </c>
      <c r="K35" s="33">
        <f>SUM(K36:K46)</f>
        <v>25350</v>
      </c>
      <c r="L35" s="16"/>
    </row>
    <row r="36" spans="1:12" ht="38.25">
      <c r="A36" s="22">
        <v>1</v>
      </c>
      <c r="B36" s="23" t="s">
        <v>105</v>
      </c>
      <c r="C36" s="22" t="s">
        <v>52</v>
      </c>
      <c r="D36" s="38">
        <v>5983</v>
      </c>
      <c r="E36" s="38">
        <v>5385</v>
      </c>
      <c r="F36" s="41" t="s">
        <v>106</v>
      </c>
      <c r="G36" s="43">
        <v>5875</v>
      </c>
      <c r="H36" s="43">
        <f>G36-449</f>
        <v>5426</v>
      </c>
      <c r="I36" s="43">
        <v>5385</v>
      </c>
      <c r="J36" s="43">
        <v>5000</v>
      </c>
      <c r="K36" s="43">
        <f>J36*0.4</f>
        <v>2000</v>
      </c>
      <c r="L36" s="13" t="s">
        <v>73</v>
      </c>
    </row>
    <row r="37" spans="1:12" ht="38.25">
      <c r="A37" s="22">
        <f>A36+1</f>
        <v>2</v>
      </c>
      <c r="B37" s="23" t="s">
        <v>53</v>
      </c>
      <c r="C37" s="22" t="s">
        <v>54</v>
      </c>
      <c r="D37" s="38">
        <v>28267</v>
      </c>
      <c r="E37" s="38">
        <f>D37*0.9</f>
        <v>25440.3</v>
      </c>
      <c r="F37" s="41" t="s">
        <v>93</v>
      </c>
      <c r="G37" s="43">
        <v>27407</v>
      </c>
      <c r="H37" s="43">
        <f>G37-3308</f>
        <v>24099</v>
      </c>
      <c r="I37" s="43">
        <f>G37-449</f>
        <v>26958</v>
      </c>
      <c r="J37" s="43">
        <v>12000</v>
      </c>
      <c r="K37" s="43">
        <f t="shared" ref="K37:K45" si="7">J37*0.4</f>
        <v>4800</v>
      </c>
      <c r="L37" s="13" t="s">
        <v>73</v>
      </c>
    </row>
    <row r="38" spans="1:12" ht="25.5">
      <c r="A38" s="22">
        <f t="shared" ref="A38:A45" si="8">A37+1</f>
        <v>3</v>
      </c>
      <c r="B38" s="23" t="s">
        <v>55</v>
      </c>
      <c r="C38" s="22" t="s">
        <v>56</v>
      </c>
      <c r="D38" s="38">
        <v>5623</v>
      </c>
      <c r="E38" s="38">
        <v>5061</v>
      </c>
      <c r="F38" s="41" t="s">
        <v>100</v>
      </c>
      <c r="G38" s="44">
        <v>5621</v>
      </c>
      <c r="H38" s="44">
        <f>G38-477</f>
        <v>5144</v>
      </c>
      <c r="I38" s="44">
        <f>G38-477</f>
        <v>5144</v>
      </c>
      <c r="J38" s="44">
        <v>5000</v>
      </c>
      <c r="K38" s="43">
        <f t="shared" si="7"/>
        <v>2000</v>
      </c>
      <c r="L38" s="13" t="s">
        <v>73</v>
      </c>
    </row>
    <row r="39" spans="1:12" ht="25.5">
      <c r="A39" s="22">
        <f t="shared" si="8"/>
        <v>4</v>
      </c>
      <c r="B39" s="23" t="s">
        <v>58</v>
      </c>
      <c r="C39" s="22" t="s">
        <v>59</v>
      </c>
      <c r="D39" s="38">
        <v>7512</v>
      </c>
      <c r="E39" s="38">
        <v>7100</v>
      </c>
      <c r="F39" s="41" t="s">
        <v>101</v>
      </c>
      <c r="G39" s="38">
        <v>6701</v>
      </c>
      <c r="H39" s="38">
        <f>G39-534</f>
        <v>6167</v>
      </c>
      <c r="I39" s="38">
        <f>G39-534</f>
        <v>6167</v>
      </c>
      <c r="J39" s="38">
        <v>7100</v>
      </c>
      <c r="K39" s="43">
        <f t="shared" si="7"/>
        <v>2840</v>
      </c>
      <c r="L39" s="13" t="s">
        <v>11</v>
      </c>
    </row>
    <row r="40" spans="1:12" ht="25.5">
      <c r="A40" s="22">
        <f t="shared" si="8"/>
        <v>5</v>
      </c>
      <c r="B40" s="30" t="s">
        <v>60</v>
      </c>
      <c r="C40" s="22" t="s">
        <v>61</v>
      </c>
      <c r="D40" s="38">
        <v>4047</v>
      </c>
      <c r="E40" s="38">
        <v>3642</v>
      </c>
      <c r="F40" s="41" t="s">
        <v>102</v>
      </c>
      <c r="G40" s="38">
        <v>4037</v>
      </c>
      <c r="H40" s="38">
        <f>G40-252</f>
        <v>3785</v>
      </c>
      <c r="I40" s="38">
        <v>3642</v>
      </c>
      <c r="J40" s="38">
        <v>2000</v>
      </c>
      <c r="K40" s="43">
        <f t="shared" si="7"/>
        <v>800</v>
      </c>
      <c r="L40" s="16" t="s">
        <v>14</v>
      </c>
    </row>
    <row r="41" spans="1:12" ht="25.5">
      <c r="A41" s="22">
        <f t="shared" si="8"/>
        <v>6</v>
      </c>
      <c r="B41" s="30" t="s">
        <v>62</v>
      </c>
      <c r="C41" s="22" t="s">
        <v>63</v>
      </c>
      <c r="D41" s="38">
        <v>4308</v>
      </c>
      <c r="E41" s="38">
        <v>3877</v>
      </c>
      <c r="F41" s="41" t="s">
        <v>103</v>
      </c>
      <c r="G41" s="38">
        <v>4293</v>
      </c>
      <c r="H41" s="38">
        <f>G41-287</f>
        <v>4006</v>
      </c>
      <c r="I41" s="38">
        <v>3877</v>
      </c>
      <c r="J41" s="38">
        <v>2000</v>
      </c>
      <c r="K41" s="43">
        <f t="shared" si="7"/>
        <v>800</v>
      </c>
      <c r="L41" s="16" t="s">
        <v>14</v>
      </c>
    </row>
    <row r="42" spans="1:12" ht="25.5">
      <c r="A42" s="22">
        <f t="shared" si="8"/>
        <v>7</v>
      </c>
      <c r="B42" s="30" t="s">
        <v>64</v>
      </c>
      <c r="C42" s="22" t="s">
        <v>65</v>
      </c>
      <c r="D42" s="38">
        <v>11055</v>
      </c>
      <c r="E42" s="38">
        <v>9900</v>
      </c>
      <c r="F42" s="41" t="s">
        <v>104</v>
      </c>
      <c r="G42" s="38">
        <v>11049</v>
      </c>
      <c r="H42" s="38">
        <f>G42-833</f>
        <v>10216</v>
      </c>
      <c r="I42" s="38">
        <v>9900</v>
      </c>
      <c r="J42" s="38">
        <v>4468</v>
      </c>
      <c r="K42" s="43">
        <v>1790</v>
      </c>
      <c r="L42" s="16" t="s">
        <v>14</v>
      </c>
    </row>
    <row r="43" spans="1:12" ht="25.5">
      <c r="A43" s="22">
        <f t="shared" si="8"/>
        <v>8</v>
      </c>
      <c r="B43" s="24" t="s">
        <v>66</v>
      </c>
      <c r="C43" s="22" t="s">
        <v>67</v>
      </c>
      <c r="D43" s="38">
        <v>22964</v>
      </c>
      <c r="E43" s="38">
        <f>D43-0.9</f>
        <v>22963.1</v>
      </c>
      <c r="F43" s="22" t="s">
        <v>79</v>
      </c>
      <c r="G43" s="38">
        <v>22963</v>
      </c>
      <c r="H43" s="38">
        <f>G43-1272</f>
        <v>21691</v>
      </c>
      <c r="I43" s="38">
        <v>22963</v>
      </c>
      <c r="J43" s="38">
        <v>8481</v>
      </c>
      <c r="K43" s="43">
        <v>3390</v>
      </c>
      <c r="L43" s="18" t="s">
        <v>44</v>
      </c>
    </row>
    <row r="44" spans="1:12" ht="25.5">
      <c r="A44" s="22">
        <f t="shared" si="8"/>
        <v>9</v>
      </c>
      <c r="B44" s="25" t="s">
        <v>68</v>
      </c>
      <c r="C44" s="22" t="s">
        <v>69</v>
      </c>
      <c r="D44" s="38">
        <v>14939</v>
      </c>
      <c r="E44" s="38">
        <v>13500</v>
      </c>
      <c r="F44" s="45" t="s">
        <v>84</v>
      </c>
      <c r="G44" s="38">
        <v>14906</v>
      </c>
      <c r="H44" s="38">
        <f>G44-478</f>
        <v>14428</v>
      </c>
      <c r="I44" s="38">
        <v>13500</v>
      </c>
      <c r="J44" s="38">
        <v>12816</v>
      </c>
      <c r="K44" s="43">
        <v>5130</v>
      </c>
      <c r="L44" s="20" t="s">
        <v>25</v>
      </c>
    </row>
    <row r="45" spans="1:12" ht="25.5">
      <c r="A45" s="22">
        <f t="shared" si="8"/>
        <v>10</v>
      </c>
      <c r="B45" s="31" t="s">
        <v>70</v>
      </c>
      <c r="C45" s="22" t="s">
        <v>71</v>
      </c>
      <c r="D45" s="39">
        <v>9137</v>
      </c>
      <c r="E45" s="39">
        <v>5000</v>
      </c>
      <c r="F45" s="45" t="s">
        <v>90</v>
      </c>
      <c r="G45" s="38">
        <v>6832</v>
      </c>
      <c r="H45" s="38">
        <f>G45-545</f>
        <v>6287</v>
      </c>
      <c r="I45" s="38">
        <v>4500</v>
      </c>
      <c r="J45" s="38">
        <v>4500</v>
      </c>
      <c r="K45" s="43">
        <f t="shared" si="7"/>
        <v>1800</v>
      </c>
      <c r="L45" s="29" t="s">
        <v>72</v>
      </c>
    </row>
    <row r="46" spans="1:12" hidden="1">
      <c r="A46" s="53"/>
      <c r="B46" s="54"/>
      <c r="C46" s="55"/>
      <c r="D46" s="56"/>
      <c r="E46" s="56"/>
      <c r="F46" s="56"/>
      <c r="G46" s="57"/>
      <c r="H46" s="57"/>
      <c r="I46" s="57"/>
      <c r="J46" s="57"/>
      <c r="K46" s="57"/>
      <c r="L46" s="56"/>
    </row>
    <row r="47" spans="1:12" s="7" customFormat="1" ht="15.75">
      <c r="A47" s="58"/>
      <c r="B47" s="60" t="s">
        <v>46</v>
      </c>
      <c r="C47" s="50"/>
      <c r="D47" s="42">
        <f t="shared" ref="D47:E47" si="9">D48</f>
        <v>2000</v>
      </c>
      <c r="E47" s="42">
        <f t="shared" si="9"/>
        <v>2000</v>
      </c>
      <c r="F47" s="51"/>
      <c r="G47" s="42">
        <f>G48</f>
        <v>2000</v>
      </c>
      <c r="H47" s="42">
        <f>G47-545</f>
        <v>1455</v>
      </c>
      <c r="I47" s="42">
        <f>I48</f>
        <v>2000</v>
      </c>
      <c r="J47" s="42">
        <f t="shared" ref="J47:K47" si="10">J48</f>
        <v>2000</v>
      </c>
      <c r="K47" s="42">
        <f t="shared" si="10"/>
        <v>800</v>
      </c>
      <c r="L47" s="52"/>
    </row>
    <row r="48" spans="1:12" ht="25.5">
      <c r="A48" s="59">
        <v>1</v>
      </c>
      <c r="B48" s="31" t="s">
        <v>112</v>
      </c>
      <c r="C48" s="22" t="s">
        <v>113</v>
      </c>
      <c r="D48" s="39">
        <v>2000</v>
      </c>
      <c r="E48" s="39">
        <v>2000</v>
      </c>
      <c r="F48" s="45" t="s">
        <v>114</v>
      </c>
      <c r="G48" s="38">
        <v>2000</v>
      </c>
      <c r="H48" s="38">
        <f>G48-545</f>
        <v>1455</v>
      </c>
      <c r="I48" s="38">
        <v>2000</v>
      </c>
      <c r="J48" s="38">
        <v>2000</v>
      </c>
      <c r="K48" s="43">
        <f t="shared" ref="K48" si="11">J48*0.4</f>
        <v>800</v>
      </c>
      <c r="L48" s="29" t="s">
        <v>115</v>
      </c>
    </row>
    <row r="49" spans="1:12" hidden="1">
      <c r="A49" s="53"/>
      <c r="B49" s="54"/>
      <c r="C49" s="55"/>
      <c r="D49" s="56"/>
      <c r="E49" s="56"/>
      <c r="F49" s="56"/>
      <c r="G49" s="57"/>
      <c r="H49" s="57"/>
      <c r="I49" s="57"/>
      <c r="J49" s="57"/>
      <c r="K49" s="57"/>
      <c r="L49" s="56"/>
    </row>
    <row r="50" spans="1:12" s="7" customFormat="1" ht="15.75">
      <c r="A50" s="58"/>
      <c r="B50" s="60" t="s">
        <v>116</v>
      </c>
      <c r="C50" s="50"/>
      <c r="D50" s="42">
        <f t="shared" ref="D50:E50" si="12">D51</f>
        <v>169827</v>
      </c>
      <c r="E50" s="42">
        <f t="shared" si="12"/>
        <v>55000</v>
      </c>
      <c r="F50" s="51"/>
      <c r="G50" s="42">
        <f t="shared" ref="G50:J50" si="13">G51</f>
        <v>169697</v>
      </c>
      <c r="H50" s="42">
        <f t="shared" si="13"/>
        <v>169152</v>
      </c>
      <c r="I50" s="42">
        <f t="shared" si="13"/>
        <v>55000</v>
      </c>
      <c r="J50" s="42">
        <f t="shared" si="13"/>
        <v>25000</v>
      </c>
      <c r="K50" s="42">
        <f>K51+K52</f>
        <v>85432</v>
      </c>
      <c r="L50" s="52"/>
    </row>
    <row r="51" spans="1:12" ht="28.5" customHeight="1">
      <c r="A51" s="59">
        <v>1</v>
      </c>
      <c r="B51" s="31" t="s">
        <v>117</v>
      </c>
      <c r="C51" s="22" t="s">
        <v>118</v>
      </c>
      <c r="D51" s="39">
        <v>169827</v>
      </c>
      <c r="E51" s="39">
        <v>55000</v>
      </c>
      <c r="F51" s="45" t="s">
        <v>119</v>
      </c>
      <c r="G51" s="38">
        <v>169697</v>
      </c>
      <c r="H51" s="38">
        <f>G51-545</f>
        <v>169152</v>
      </c>
      <c r="I51" s="38">
        <v>55000</v>
      </c>
      <c r="J51" s="38">
        <v>25000</v>
      </c>
      <c r="K51" s="43">
        <v>25000</v>
      </c>
      <c r="L51" s="29" t="s">
        <v>73</v>
      </c>
    </row>
    <row r="52" spans="1:12" ht="81" customHeight="1">
      <c r="A52" s="100">
        <v>2</v>
      </c>
      <c r="B52" s="19" t="s">
        <v>153</v>
      </c>
      <c r="C52" s="55"/>
      <c r="D52" s="56"/>
      <c r="E52" s="56"/>
      <c r="F52" s="56"/>
      <c r="G52" s="57"/>
      <c r="H52" s="57"/>
      <c r="I52" s="57"/>
      <c r="J52" s="57"/>
      <c r="K52" s="101">
        <v>60432</v>
      </c>
      <c r="L52" s="16" t="s">
        <v>154</v>
      </c>
    </row>
    <row r="53" spans="1:12" ht="18.75">
      <c r="B53" s="63"/>
    </row>
  </sheetData>
  <mergeCells count="20">
    <mergeCell ref="A1:B1"/>
    <mergeCell ref="A2:L2"/>
    <mergeCell ref="A3:L3"/>
    <mergeCell ref="A5:A9"/>
    <mergeCell ref="B5:B9"/>
    <mergeCell ref="C5:E6"/>
    <mergeCell ref="F5:I6"/>
    <mergeCell ref="J5:J9"/>
    <mergeCell ref="K5:K9"/>
    <mergeCell ref="L5:L9"/>
    <mergeCell ref="C7:C9"/>
    <mergeCell ref="D7:E7"/>
    <mergeCell ref="F7:F9"/>
    <mergeCell ref="G7:I7"/>
    <mergeCell ref="D8:D9"/>
    <mergeCell ref="G4:L4"/>
    <mergeCell ref="E8:E9"/>
    <mergeCell ref="G8:G9"/>
    <mergeCell ref="H8:H9"/>
    <mergeCell ref="I8:I9"/>
  </mergeCells>
  <pageMargins left="0.74" right="0.196850393700787" top="0.35433070866141703" bottom="0.35433070866141703" header="0.196850393700787" footer="0.118110236220472"/>
  <pageSetup paperSize="9" scale="9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G8" sqref="G8"/>
    </sheetView>
  </sheetViews>
  <sheetFormatPr defaultColWidth="9.140625" defaultRowHeight="26.45" customHeight="1"/>
  <cols>
    <col min="1" max="1" width="3.7109375" style="64" customWidth="1"/>
    <col min="2" max="2" width="23.42578125" style="64" customWidth="1"/>
    <col min="3" max="3" width="16.42578125" style="64" customWidth="1"/>
    <col min="4" max="4" width="9.7109375" style="64" customWidth="1"/>
    <col min="5" max="5" width="10.85546875" style="64" customWidth="1"/>
    <col min="6" max="6" width="12.28515625" style="64" customWidth="1"/>
    <col min="7" max="7" width="16" style="65" customWidth="1"/>
    <col min="8" max="8" width="13.140625" style="66" customWidth="1"/>
    <col min="9" max="9" width="15.28515625" style="64" customWidth="1"/>
    <col min="10" max="13" width="9.140625" style="64" customWidth="1"/>
    <col min="14" max="251" width="9.140625" style="64"/>
    <col min="252" max="252" width="3.7109375" style="64" customWidth="1"/>
    <col min="253" max="253" width="20.5703125" style="64" customWidth="1"/>
    <col min="254" max="254" width="10.7109375" style="64" customWidth="1"/>
    <col min="255" max="255" width="7.42578125" style="64" customWidth="1"/>
    <col min="256" max="256" width="8.42578125" style="64" customWidth="1"/>
    <col min="257" max="257" width="11" style="64" customWidth="1"/>
    <col min="258" max="258" width="10.140625" style="64" customWidth="1"/>
    <col min="259" max="259" width="9.140625" style="64" customWidth="1"/>
    <col min="260" max="260" width="8.7109375" style="64" customWidth="1"/>
    <col min="261" max="261" width="10.7109375" style="64" customWidth="1"/>
    <col min="262" max="262" width="12.42578125" style="64" customWidth="1"/>
    <col min="263" max="263" width="11.42578125" style="64" customWidth="1"/>
    <col min="264" max="264" width="13.7109375" style="64" customWidth="1"/>
    <col min="265" max="269" width="0" style="64" hidden="1" customWidth="1"/>
    <col min="270" max="507" width="9.140625" style="64"/>
    <col min="508" max="508" width="3.7109375" style="64" customWidth="1"/>
    <col min="509" max="509" width="20.5703125" style="64" customWidth="1"/>
    <col min="510" max="510" width="10.7109375" style="64" customWidth="1"/>
    <col min="511" max="511" width="7.42578125" style="64" customWidth="1"/>
    <col min="512" max="512" width="8.42578125" style="64" customWidth="1"/>
    <col min="513" max="513" width="11" style="64" customWidth="1"/>
    <col min="514" max="514" width="10.140625" style="64" customWidth="1"/>
    <col min="515" max="515" width="9.140625" style="64" customWidth="1"/>
    <col min="516" max="516" width="8.7109375" style="64" customWidth="1"/>
    <col min="517" max="517" width="10.7109375" style="64" customWidth="1"/>
    <col min="518" max="518" width="12.42578125" style="64" customWidth="1"/>
    <col min="519" max="519" width="11.42578125" style="64" customWidth="1"/>
    <col min="520" max="520" width="13.7109375" style="64" customWidth="1"/>
    <col min="521" max="525" width="0" style="64" hidden="1" customWidth="1"/>
    <col min="526" max="763" width="9.140625" style="64"/>
    <col min="764" max="764" width="3.7109375" style="64" customWidth="1"/>
    <col min="765" max="765" width="20.5703125" style="64" customWidth="1"/>
    <col min="766" max="766" width="10.7109375" style="64" customWidth="1"/>
    <col min="767" max="767" width="7.42578125" style="64" customWidth="1"/>
    <col min="768" max="768" width="8.42578125" style="64" customWidth="1"/>
    <col min="769" max="769" width="11" style="64" customWidth="1"/>
    <col min="770" max="770" width="10.140625" style="64" customWidth="1"/>
    <col min="771" max="771" width="9.140625" style="64" customWidth="1"/>
    <col min="772" max="772" width="8.7109375" style="64" customWidth="1"/>
    <col min="773" max="773" width="10.7109375" style="64" customWidth="1"/>
    <col min="774" max="774" width="12.42578125" style="64" customWidth="1"/>
    <col min="775" max="775" width="11.42578125" style="64" customWidth="1"/>
    <col min="776" max="776" width="13.7109375" style="64" customWidth="1"/>
    <col min="777" max="781" width="0" style="64" hidden="1" customWidth="1"/>
    <col min="782" max="1019" width="9.140625" style="64"/>
    <col min="1020" max="1020" width="3.7109375" style="64" customWidth="1"/>
    <col min="1021" max="1021" width="20.5703125" style="64" customWidth="1"/>
    <col min="1022" max="1022" width="10.7109375" style="64" customWidth="1"/>
    <col min="1023" max="1023" width="7.42578125" style="64" customWidth="1"/>
    <col min="1024" max="1024" width="8.42578125" style="64" customWidth="1"/>
    <col min="1025" max="1025" width="11" style="64" customWidth="1"/>
    <col min="1026" max="1026" width="10.140625" style="64" customWidth="1"/>
    <col min="1027" max="1027" width="9.140625" style="64" customWidth="1"/>
    <col min="1028" max="1028" width="8.7109375" style="64" customWidth="1"/>
    <col min="1029" max="1029" width="10.7109375" style="64" customWidth="1"/>
    <col min="1030" max="1030" width="12.42578125" style="64" customWidth="1"/>
    <col min="1031" max="1031" width="11.42578125" style="64" customWidth="1"/>
    <col min="1032" max="1032" width="13.7109375" style="64" customWidth="1"/>
    <col min="1033" max="1037" width="0" style="64" hidden="1" customWidth="1"/>
    <col min="1038" max="1275" width="9.140625" style="64"/>
    <col min="1276" max="1276" width="3.7109375" style="64" customWidth="1"/>
    <col min="1277" max="1277" width="20.5703125" style="64" customWidth="1"/>
    <col min="1278" max="1278" width="10.7109375" style="64" customWidth="1"/>
    <col min="1279" max="1279" width="7.42578125" style="64" customWidth="1"/>
    <col min="1280" max="1280" width="8.42578125" style="64" customWidth="1"/>
    <col min="1281" max="1281" width="11" style="64" customWidth="1"/>
    <col min="1282" max="1282" width="10.140625" style="64" customWidth="1"/>
    <col min="1283" max="1283" width="9.140625" style="64" customWidth="1"/>
    <col min="1284" max="1284" width="8.7109375" style="64" customWidth="1"/>
    <col min="1285" max="1285" width="10.7109375" style="64" customWidth="1"/>
    <col min="1286" max="1286" width="12.42578125" style="64" customWidth="1"/>
    <col min="1287" max="1287" width="11.42578125" style="64" customWidth="1"/>
    <col min="1288" max="1288" width="13.7109375" style="64" customWidth="1"/>
    <col min="1289" max="1293" width="0" style="64" hidden="1" customWidth="1"/>
    <col min="1294" max="1531" width="9.140625" style="64"/>
    <col min="1532" max="1532" width="3.7109375" style="64" customWidth="1"/>
    <col min="1533" max="1533" width="20.5703125" style="64" customWidth="1"/>
    <col min="1534" max="1534" width="10.7109375" style="64" customWidth="1"/>
    <col min="1535" max="1535" width="7.42578125" style="64" customWidth="1"/>
    <col min="1536" max="1536" width="8.42578125" style="64" customWidth="1"/>
    <col min="1537" max="1537" width="11" style="64" customWidth="1"/>
    <col min="1538" max="1538" width="10.140625" style="64" customWidth="1"/>
    <col min="1539" max="1539" width="9.140625" style="64" customWidth="1"/>
    <col min="1540" max="1540" width="8.7109375" style="64" customWidth="1"/>
    <col min="1541" max="1541" width="10.7109375" style="64" customWidth="1"/>
    <col min="1542" max="1542" width="12.42578125" style="64" customWidth="1"/>
    <col min="1543" max="1543" width="11.42578125" style="64" customWidth="1"/>
    <col min="1544" max="1544" width="13.7109375" style="64" customWidth="1"/>
    <col min="1545" max="1549" width="0" style="64" hidden="1" customWidth="1"/>
    <col min="1550" max="1787" width="9.140625" style="64"/>
    <col min="1788" max="1788" width="3.7109375" style="64" customWidth="1"/>
    <col min="1789" max="1789" width="20.5703125" style="64" customWidth="1"/>
    <col min="1790" max="1790" width="10.7109375" style="64" customWidth="1"/>
    <col min="1791" max="1791" width="7.42578125" style="64" customWidth="1"/>
    <col min="1792" max="1792" width="8.42578125" style="64" customWidth="1"/>
    <col min="1793" max="1793" width="11" style="64" customWidth="1"/>
    <col min="1794" max="1794" width="10.140625" style="64" customWidth="1"/>
    <col min="1795" max="1795" width="9.140625" style="64" customWidth="1"/>
    <col min="1796" max="1796" width="8.7109375" style="64" customWidth="1"/>
    <col min="1797" max="1797" width="10.7109375" style="64" customWidth="1"/>
    <col min="1798" max="1798" width="12.42578125" style="64" customWidth="1"/>
    <col min="1799" max="1799" width="11.42578125" style="64" customWidth="1"/>
    <col min="1800" max="1800" width="13.7109375" style="64" customWidth="1"/>
    <col min="1801" max="1805" width="0" style="64" hidden="1" customWidth="1"/>
    <col min="1806" max="2043" width="9.140625" style="64"/>
    <col min="2044" max="2044" width="3.7109375" style="64" customWidth="1"/>
    <col min="2045" max="2045" width="20.5703125" style="64" customWidth="1"/>
    <col min="2046" max="2046" width="10.7109375" style="64" customWidth="1"/>
    <col min="2047" max="2047" width="7.42578125" style="64" customWidth="1"/>
    <col min="2048" max="2048" width="8.42578125" style="64" customWidth="1"/>
    <col min="2049" max="2049" width="11" style="64" customWidth="1"/>
    <col min="2050" max="2050" width="10.140625" style="64" customWidth="1"/>
    <col min="2051" max="2051" width="9.140625" style="64" customWidth="1"/>
    <col min="2052" max="2052" width="8.7109375" style="64" customWidth="1"/>
    <col min="2053" max="2053" width="10.7109375" style="64" customWidth="1"/>
    <col min="2054" max="2054" width="12.42578125" style="64" customWidth="1"/>
    <col min="2055" max="2055" width="11.42578125" style="64" customWidth="1"/>
    <col min="2056" max="2056" width="13.7109375" style="64" customWidth="1"/>
    <col min="2057" max="2061" width="0" style="64" hidden="1" customWidth="1"/>
    <col min="2062" max="2299" width="9.140625" style="64"/>
    <col min="2300" max="2300" width="3.7109375" style="64" customWidth="1"/>
    <col min="2301" max="2301" width="20.5703125" style="64" customWidth="1"/>
    <col min="2302" max="2302" width="10.7109375" style="64" customWidth="1"/>
    <col min="2303" max="2303" width="7.42578125" style="64" customWidth="1"/>
    <col min="2304" max="2304" width="8.42578125" style="64" customWidth="1"/>
    <col min="2305" max="2305" width="11" style="64" customWidth="1"/>
    <col min="2306" max="2306" width="10.140625" style="64" customWidth="1"/>
    <col min="2307" max="2307" width="9.140625" style="64" customWidth="1"/>
    <col min="2308" max="2308" width="8.7109375" style="64" customWidth="1"/>
    <col min="2309" max="2309" width="10.7109375" style="64" customWidth="1"/>
    <col min="2310" max="2310" width="12.42578125" style="64" customWidth="1"/>
    <col min="2311" max="2311" width="11.42578125" style="64" customWidth="1"/>
    <col min="2312" max="2312" width="13.7109375" style="64" customWidth="1"/>
    <col min="2313" max="2317" width="0" style="64" hidden="1" customWidth="1"/>
    <col min="2318" max="2555" width="9.140625" style="64"/>
    <col min="2556" max="2556" width="3.7109375" style="64" customWidth="1"/>
    <col min="2557" max="2557" width="20.5703125" style="64" customWidth="1"/>
    <col min="2558" max="2558" width="10.7109375" style="64" customWidth="1"/>
    <col min="2559" max="2559" width="7.42578125" style="64" customWidth="1"/>
    <col min="2560" max="2560" width="8.42578125" style="64" customWidth="1"/>
    <col min="2561" max="2561" width="11" style="64" customWidth="1"/>
    <col min="2562" max="2562" width="10.140625" style="64" customWidth="1"/>
    <col min="2563" max="2563" width="9.140625" style="64" customWidth="1"/>
    <col min="2564" max="2564" width="8.7109375" style="64" customWidth="1"/>
    <col min="2565" max="2565" width="10.7109375" style="64" customWidth="1"/>
    <col min="2566" max="2566" width="12.42578125" style="64" customWidth="1"/>
    <col min="2567" max="2567" width="11.42578125" style="64" customWidth="1"/>
    <col min="2568" max="2568" width="13.7109375" style="64" customWidth="1"/>
    <col min="2569" max="2573" width="0" style="64" hidden="1" customWidth="1"/>
    <col min="2574" max="2811" width="9.140625" style="64"/>
    <col min="2812" max="2812" width="3.7109375" style="64" customWidth="1"/>
    <col min="2813" max="2813" width="20.5703125" style="64" customWidth="1"/>
    <col min="2814" max="2814" width="10.7109375" style="64" customWidth="1"/>
    <col min="2815" max="2815" width="7.42578125" style="64" customWidth="1"/>
    <col min="2816" max="2816" width="8.42578125" style="64" customWidth="1"/>
    <col min="2817" max="2817" width="11" style="64" customWidth="1"/>
    <col min="2818" max="2818" width="10.140625" style="64" customWidth="1"/>
    <col min="2819" max="2819" width="9.140625" style="64" customWidth="1"/>
    <col min="2820" max="2820" width="8.7109375" style="64" customWidth="1"/>
    <col min="2821" max="2821" width="10.7109375" style="64" customWidth="1"/>
    <col min="2822" max="2822" width="12.42578125" style="64" customWidth="1"/>
    <col min="2823" max="2823" width="11.42578125" style="64" customWidth="1"/>
    <col min="2824" max="2824" width="13.7109375" style="64" customWidth="1"/>
    <col min="2825" max="2829" width="0" style="64" hidden="1" customWidth="1"/>
    <col min="2830" max="3067" width="9.140625" style="64"/>
    <col min="3068" max="3068" width="3.7109375" style="64" customWidth="1"/>
    <col min="3069" max="3069" width="20.5703125" style="64" customWidth="1"/>
    <col min="3070" max="3070" width="10.7109375" style="64" customWidth="1"/>
    <col min="3071" max="3071" width="7.42578125" style="64" customWidth="1"/>
    <col min="3072" max="3072" width="8.42578125" style="64" customWidth="1"/>
    <col min="3073" max="3073" width="11" style="64" customWidth="1"/>
    <col min="3074" max="3074" width="10.140625" style="64" customWidth="1"/>
    <col min="3075" max="3075" width="9.140625" style="64" customWidth="1"/>
    <col min="3076" max="3076" width="8.7109375" style="64" customWidth="1"/>
    <col min="3077" max="3077" width="10.7109375" style="64" customWidth="1"/>
    <col min="3078" max="3078" width="12.42578125" style="64" customWidth="1"/>
    <col min="3079" max="3079" width="11.42578125" style="64" customWidth="1"/>
    <col min="3080" max="3080" width="13.7109375" style="64" customWidth="1"/>
    <col min="3081" max="3085" width="0" style="64" hidden="1" customWidth="1"/>
    <col min="3086" max="3323" width="9.140625" style="64"/>
    <col min="3324" max="3324" width="3.7109375" style="64" customWidth="1"/>
    <col min="3325" max="3325" width="20.5703125" style="64" customWidth="1"/>
    <col min="3326" max="3326" width="10.7109375" style="64" customWidth="1"/>
    <col min="3327" max="3327" width="7.42578125" style="64" customWidth="1"/>
    <col min="3328" max="3328" width="8.42578125" style="64" customWidth="1"/>
    <col min="3329" max="3329" width="11" style="64" customWidth="1"/>
    <col min="3330" max="3330" width="10.140625" style="64" customWidth="1"/>
    <col min="3331" max="3331" width="9.140625" style="64" customWidth="1"/>
    <col min="3332" max="3332" width="8.7109375" style="64" customWidth="1"/>
    <col min="3333" max="3333" width="10.7109375" style="64" customWidth="1"/>
    <col min="3334" max="3334" width="12.42578125" style="64" customWidth="1"/>
    <col min="3335" max="3335" width="11.42578125" style="64" customWidth="1"/>
    <col min="3336" max="3336" width="13.7109375" style="64" customWidth="1"/>
    <col min="3337" max="3341" width="0" style="64" hidden="1" customWidth="1"/>
    <col min="3342" max="3579" width="9.140625" style="64"/>
    <col min="3580" max="3580" width="3.7109375" style="64" customWidth="1"/>
    <col min="3581" max="3581" width="20.5703125" style="64" customWidth="1"/>
    <col min="3582" max="3582" width="10.7109375" style="64" customWidth="1"/>
    <col min="3583" max="3583" width="7.42578125" style="64" customWidth="1"/>
    <col min="3584" max="3584" width="8.42578125" style="64" customWidth="1"/>
    <col min="3585" max="3585" width="11" style="64" customWidth="1"/>
    <col min="3586" max="3586" width="10.140625" style="64" customWidth="1"/>
    <col min="3587" max="3587" width="9.140625" style="64" customWidth="1"/>
    <col min="3588" max="3588" width="8.7109375" style="64" customWidth="1"/>
    <col min="3589" max="3589" width="10.7109375" style="64" customWidth="1"/>
    <col min="3590" max="3590" width="12.42578125" style="64" customWidth="1"/>
    <col min="3591" max="3591" width="11.42578125" style="64" customWidth="1"/>
    <col min="3592" max="3592" width="13.7109375" style="64" customWidth="1"/>
    <col min="3593" max="3597" width="0" style="64" hidden="1" customWidth="1"/>
    <col min="3598" max="3835" width="9.140625" style="64"/>
    <col min="3836" max="3836" width="3.7109375" style="64" customWidth="1"/>
    <col min="3837" max="3837" width="20.5703125" style="64" customWidth="1"/>
    <col min="3838" max="3838" width="10.7109375" style="64" customWidth="1"/>
    <col min="3839" max="3839" width="7.42578125" style="64" customWidth="1"/>
    <col min="3840" max="3840" width="8.42578125" style="64" customWidth="1"/>
    <col min="3841" max="3841" width="11" style="64" customWidth="1"/>
    <col min="3842" max="3842" width="10.140625" style="64" customWidth="1"/>
    <col min="3843" max="3843" width="9.140625" style="64" customWidth="1"/>
    <col min="3844" max="3844" width="8.7109375" style="64" customWidth="1"/>
    <col min="3845" max="3845" width="10.7109375" style="64" customWidth="1"/>
    <col min="3846" max="3846" width="12.42578125" style="64" customWidth="1"/>
    <col min="3847" max="3847" width="11.42578125" style="64" customWidth="1"/>
    <col min="3848" max="3848" width="13.7109375" style="64" customWidth="1"/>
    <col min="3849" max="3853" width="0" style="64" hidden="1" customWidth="1"/>
    <col min="3854" max="4091" width="9.140625" style="64"/>
    <col min="4092" max="4092" width="3.7109375" style="64" customWidth="1"/>
    <col min="4093" max="4093" width="20.5703125" style="64" customWidth="1"/>
    <col min="4094" max="4094" width="10.7109375" style="64" customWidth="1"/>
    <col min="4095" max="4095" width="7.42578125" style="64" customWidth="1"/>
    <col min="4096" max="4096" width="8.42578125" style="64" customWidth="1"/>
    <col min="4097" max="4097" width="11" style="64" customWidth="1"/>
    <col min="4098" max="4098" width="10.140625" style="64" customWidth="1"/>
    <col min="4099" max="4099" width="9.140625" style="64" customWidth="1"/>
    <col min="4100" max="4100" width="8.7109375" style="64" customWidth="1"/>
    <col min="4101" max="4101" width="10.7109375" style="64" customWidth="1"/>
    <col min="4102" max="4102" width="12.42578125" style="64" customWidth="1"/>
    <col min="4103" max="4103" width="11.42578125" style="64" customWidth="1"/>
    <col min="4104" max="4104" width="13.7109375" style="64" customWidth="1"/>
    <col min="4105" max="4109" width="0" style="64" hidden="1" customWidth="1"/>
    <col min="4110" max="4347" width="9.140625" style="64"/>
    <col min="4348" max="4348" width="3.7109375" style="64" customWidth="1"/>
    <col min="4349" max="4349" width="20.5703125" style="64" customWidth="1"/>
    <col min="4350" max="4350" width="10.7109375" style="64" customWidth="1"/>
    <col min="4351" max="4351" width="7.42578125" style="64" customWidth="1"/>
    <col min="4352" max="4352" width="8.42578125" style="64" customWidth="1"/>
    <col min="4353" max="4353" width="11" style="64" customWidth="1"/>
    <col min="4354" max="4354" width="10.140625" style="64" customWidth="1"/>
    <col min="4355" max="4355" width="9.140625" style="64" customWidth="1"/>
    <col min="4356" max="4356" width="8.7109375" style="64" customWidth="1"/>
    <col min="4357" max="4357" width="10.7109375" style="64" customWidth="1"/>
    <col min="4358" max="4358" width="12.42578125" style="64" customWidth="1"/>
    <col min="4359" max="4359" width="11.42578125" style="64" customWidth="1"/>
    <col min="4360" max="4360" width="13.7109375" style="64" customWidth="1"/>
    <col min="4361" max="4365" width="0" style="64" hidden="1" customWidth="1"/>
    <col min="4366" max="4603" width="9.140625" style="64"/>
    <col min="4604" max="4604" width="3.7109375" style="64" customWidth="1"/>
    <col min="4605" max="4605" width="20.5703125" style="64" customWidth="1"/>
    <col min="4606" max="4606" width="10.7109375" style="64" customWidth="1"/>
    <col min="4607" max="4607" width="7.42578125" style="64" customWidth="1"/>
    <col min="4608" max="4608" width="8.42578125" style="64" customWidth="1"/>
    <col min="4609" max="4609" width="11" style="64" customWidth="1"/>
    <col min="4610" max="4610" width="10.140625" style="64" customWidth="1"/>
    <col min="4611" max="4611" width="9.140625" style="64" customWidth="1"/>
    <col min="4612" max="4612" width="8.7109375" style="64" customWidth="1"/>
    <col min="4613" max="4613" width="10.7109375" style="64" customWidth="1"/>
    <col min="4614" max="4614" width="12.42578125" style="64" customWidth="1"/>
    <col min="4615" max="4615" width="11.42578125" style="64" customWidth="1"/>
    <col min="4616" max="4616" width="13.7109375" style="64" customWidth="1"/>
    <col min="4617" max="4621" width="0" style="64" hidden="1" customWidth="1"/>
    <col min="4622" max="4859" width="9.140625" style="64"/>
    <col min="4860" max="4860" width="3.7109375" style="64" customWidth="1"/>
    <col min="4861" max="4861" width="20.5703125" style="64" customWidth="1"/>
    <col min="4862" max="4862" width="10.7109375" style="64" customWidth="1"/>
    <col min="4863" max="4863" width="7.42578125" style="64" customWidth="1"/>
    <col min="4864" max="4864" width="8.42578125" style="64" customWidth="1"/>
    <col min="4865" max="4865" width="11" style="64" customWidth="1"/>
    <col min="4866" max="4866" width="10.140625" style="64" customWidth="1"/>
    <col min="4867" max="4867" width="9.140625" style="64" customWidth="1"/>
    <col min="4868" max="4868" width="8.7109375" style="64" customWidth="1"/>
    <col min="4869" max="4869" width="10.7109375" style="64" customWidth="1"/>
    <col min="4870" max="4870" width="12.42578125" style="64" customWidth="1"/>
    <col min="4871" max="4871" width="11.42578125" style="64" customWidth="1"/>
    <col min="4872" max="4872" width="13.7109375" style="64" customWidth="1"/>
    <col min="4873" max="4877" width="0" style="64" hidden="1" customWidth="1"/>
    <col min="4878" max="5115" width="9.140625" style="64"/>
    <col min="5116" max="5116" width="3.7109375" style="64" customWidth="1"/>
    <col min="5117" max="5117" width="20.5703125" style="64" customWidth="1"/>
    <col min="5118" max="5118" width="10.7109375" style="64" customWidth="1"/>
    <col min="5119" max="5119" width="7.42578125" style="64" customWidth="1"/>
    <col min="5120" max="5120" width="8.42578125" style="64" customWidth="1"/>
    <col min="5121" max="5121" width="11" style="64" customWidth="1"/>
    <col min="5122" max="5122" width="10.140625" style="64" customWidth="1"/>
    <col min="5123" max="5123" width="9.140625" style="64" customWidth="1"/>
    <col min="5124" max="5124" width="8.7109375" style="64" customWidth="1"/>
    <col min="5125" max="5125" width="10.7109375" style="64" customWidth="1"/>
    <col min="5126" max="5126" width="12.42578125" style="64" customWidth="1"/>
    <col min="5127" max="5127" width="11.42578125" style="64" customWidth="1"/>
    <col min="5128" max="5128" width="13.7109375" style="64" customWidth="1"/>
    <col min="5129" max="5133" width="0" style="64" hidden="1" customWidth="1"/>
    <col min="5134" max="5371" width="9.140625" style="64"/>
    <col min="5372" max="5372" width="3.7109375" style="64" customWidth="1"/>
    <col min="5373" max="5373" width="20.5703125" style="64" customWidth="1"/>
    <col min="5374" max="5374" width="10.7109375" style="64" customWidth="1"/>
    <col min="5375" max="5375" width="7.42578125" style="64" customWidth="1"/>
    <col min="5376" max="5376" width="8.42578125" style="64" customWidth="1"/>
    <col min="5377" max="5377" width="11" style="64" customWidth="1"/>
    <col min="5378" max="5378" width="10.140625" style="64" customWidth="1"/>
    <col min="5379" max="5379" width="9.140625" style="64" customWidth="1"/>
    <col min="5380" max="5380" width="8.7109375" style="64" customWidth="1"/>
    <col min="5381" max="5381" width="10.7109375" style="64" customWidth="1"/>
    <col min="5382" max="5382" width="12.42578125" style="64" customWidth="1"/>
    <col min="5383" max="5383" width="11.42578125" style="64" customWidth="1"/>
    <col min="5384" max="5384" width="13.7109375" style="64" customWidth="1"/>
    <col min="5385" max="5389" width="0" style="64" hidden="1" customWidth="1"/>
    <col min="5390" max="5627" width="9.140625" style="64"/>
    <col min="5628" max="5628" width="3.7109375" style="64" customWidth="1"/>
    <col min="5629" max="5629" width="20.5703125" style="64" customWidth="1"/>
    <col min="5630" max="5630" width="10.7109375" style="64" customWidth="1"/>
    <col min="5631" max="5631" width="7.42578125" style="64" customWidth="1"/>
    <col min="5632" max="5632" width="8.42578125" style="64" customWidth="1"/>
    <col min="5633" max="5633" width="11" style="64" customWidth="1"/>
    <col min="5634" max="5634" width="10.140625" style="64" customWidth="1"/>
    <col min="5635" max="5635" width="9.140625" style="64" customWidth="1"/>
    <col min="5636" max="5636" width="8.7109375" style="64" customWidth="1"/>
    <col min="5637" max="5637" width="10.7109375" style="64" customWidth="1"/>
    <col min="5638" max="5638" width="12.42578125" style="64" customWidth="1"/>
    <col min="5639" max="5639" width="11.42578125" style="64" customWidth="1"/>
    <col min="5640" max="5640" width="13.7109375" style="64" customWidth="1"/>
    <col min="5641" max="5645" width="0" style="64" hidden="1" customWidth="1"/>
    <col min="5646" max="5883" width="9.140625" style="64"/>
    <col min="5884" max="5884" width="3.7109375" style="64" customWidth="1"/>
    <col min="5885" max="5885" width="20.5703125" style="64" customWidth="1"/>
    <col min="5886" max="5886" width="10.7109375" style="64" customWidth="1"/>
    <col min="5887" max="5887" width="7.42578125" style="64" customWidth="1"/>
    <col min="5888" max="5888" width="8.42578125" style="64" customWidth="1"/>
    <col min="5889" max="5889" width="11" style="64" customWidth="1"/>
    <col min="5890" max="5890" width="10.140625" style="64" customWidth="1"/>
    <col min="5891" max="5891" width="9.140625" style="64" customWidth="1"/>
    <col min="5892" max="5892" width="8.7109375" style="64" customWidth="1"/>
    <col min="5893" max="5893" width="10.7109375" style="64" customWidth="1"/>
    <col min="5894" max="5894" width="12.42578125" style="64" customWidth="1"/>
    <col min="5895" max="5895" width="11.42578125" style="64" customWidth="1"/>
    <col min="5896" max="5896" width="13.7109375" style="64" customWidth="1"/>
    <col min="5897" max="5901" width="0" style="64" hidden="1" customWidth="1"/>
    <col min="5902" max="6139" width="9.140625" style="64"/>
    <col min="6140" max="6140" width="3.7109375" style="64" customWidth="1"/>
    <col min="6141" max="6141" width="20.5703125" style="64" customWidth="1"/>
    <col min="6142" max="6142" width="10.7109375" style="64" customWidth="1"/>
    <col min="6143" max="6143" width="7.42578125" style="64" customWidth="1"/>
    <col min="6144" max="6144" width="8.42578125" style="64" customWidth="1"/>
    <col min="6145" max="6145" width="11" style="64" customWidth="1"/>
    <col min="6146" max="6146" width="10.140625" style="64" customWidth="1"/>
    <col min="6147" max="6147" width="9.140625" style="64" customWidth="1"/>
    <col min="6148" max="6148" width="8.7109375" style="64" customWidth="1"/>
    <col min="6149" max="6149" width="10.7109375" style="64" customWidth="1"/>
    <col min="6150" max="6150" width="12.42578125" style="64" customWidth="1"/>
    <col min="6151" max="6151" width="11.42578125" style="64" customWidth="1"/>
    <col min="6152" max="6152" width="13.7109375" style="64" customWidth="1"/>
    <col min="6153" max="6157" width="0" style="64" hidden="1" customWidth="1"/>
    <col min="6158" max="6395" width="9.140625" style="64"/>
    <col min="6396" max="6396" width="3.7109375" style="64" customWidth="1"/>
    <col min="6397" max="6397" width="20.5703125" style="64" customWidth="1"/>
    <col min="6398" max="6398" width="10.7109375" style="64" customWidth="1"/>
    <col min="6399" max="6399" width="7.42578125" style="64" customWidth="1"/>
    <col min="6400" max="6400" width="8.42578125" style="64" customWidth="1"/>
    <col min="6401" max="6401" width="11" style="64" customWidth="1"/>
    <col min="6402" max="6402" width="10.140625" style="64" customWidth="1"/>
    <col min="6403" max="6403" width="9.140625" style="64" customWidth="1"/>
    <col min="6404" max="6404" width="8.7109375" style="64" customWidth="1"/>
    <col min="6405" max="6405" width="10.7109375" style="64" customWidth="1"/>
    <col min="6406" max="6406" width="12.42578125" style="64" customWidth="1"/>
    <col min="6407" max="6407" width="11.42578125" style="64" customWidth="1"/>
    <col min="6408" max="6408" width="13.7109375" style="64" customWidth="1"/>
    <col min="6409" max="6413" width="0" style="64" hidden="1" customWidth="1"/>
    <col min="6414" max="6651" width="9.140625" style="64"/>
    <col min="6652" max="6652" width="3.7109375" style="64" customWidth="1"/>
    <col min="6653" max="6653" width="20.5703125" style="64" customWidth="1"/>
    <col min="6654" max="6654" width="10.7109375" style="64" customWidth="1"/>
    <col min="6655" max="6655" width="7.42578125" style="64" customWidth="1"/>
    <col min="6656" max="6656" width="8.42578125" style="64" customWidth="1"/>
    <col min="6657" max="6657" width="11" style="64" customWidth="1"/>
    <col min="6658" max="6658" width="10.140625" style="64" customWidth="1"/>
    <col min="6659" max="6659" width="9.140625" style="64" customWidth="1"/>
    <col min="6660" max="6660" width="8.7109375" style="64" customWidth="1"/>
    <col min="6661" max="6661" width="10.7109375" style="64" customWidth="1"/>
    <col min="6662" max="6662" width="12.42578125" style="64" customWidth="1"/>
    <col min="6663" max="6663" width="11.42578125" style="64" customWidth="1"/>
    <col min="6664" max="6664" width="13.7109375" style="64" customWidth="1"/>
    <col min="6665" max="6669" width="0" style="64" hidden="1" customWidth="1"/>
    <col min="6670" max="6907" width="9.140625" style="64"/>
    <col min="6908" max="6908" width="3.7109375" style="64" customWidth="1"/>
    <col min="6909" max="6909" width="20.5703125" style="64" customWidth="1"/>
    <col min="6910" max="6910" width="10.7109375" style="64" customWidth="1"/>
    <col min="6911" max="6911" width="7.42578125" style="64" customWidth="1"/>
    <col min="6912" max="6912" width="8.42578125" style="64" customWidth="1"/>
    <col min="6913" max="6913" width="11" style="64" customWidth="1"/>
    <col min="6914" max="6914" width="10.140625" style="64" customWidth="1"/>
    <col min="6915" max="6915" width="9.140625" style="64" customWidth="1"/>
    <col min="6916" max="6916" width="8.7109375" style="64" customWidth="1"/>
    <col min="6917" max="6917" width="10.7109375" style="64" customWidth="1"/>
    <col min="6918" max="6918" width="12.42578125" style="64" customWidth="1"/>
    <col min="6919" max="6919" width="11.42578125" style="64" customWidth="1"/>
    <col min="6920" max="6920" width="13.7109375" style="64" customWidth="1"/>
    <col min="6921" max="6925" width="0" style="64" hidden="1" customWidth="1"/>
    <col min="6926" max="7163" width="9.140625" style="64"/>
    <col min="7164" max="7164" width="3.7109375" style="64" customWidth="1"/>
    <col min="7165" max="7165" width="20.5703125" style="64" customWidth="1"/>
    <col min="7166" max="7166" width="10.7109375" style="64" customWidth="1"/>
    <col min="7167" max="7167" width="7.42578125" style="64" customWidth="1"/>
    <col min="7168" max="7168" width="8.42578125" style="64" customWidth="1"/>
    <col min="7169" max="7169" width="11" style="64" customWidth="1"/>
    <col min="7170" max="7170" width="10.140625" style="64" customWidth="1"/>
    <col min="7171" max="7171" width="9.140625" style="64" customWidth="1"/>
    <col min="7172" max="7172" width="8.7109375" style="64" customWidth="1"/>
    <col min="7173" max="7173" width="10.7109375" style="64" customWidth="1"/>
    <col min="7174" max="7174" width="12.42578125" style="64" customWidth="1"/>
    <col min="7175" max="7175" width="11.42578125" style="64" customWidth="1"/>
    <col min="7176" max="7176" width="13.7109375" style="64" customWidth="1"/>
    <col min="7177" max="7181" width="0" style="64" hidden="1" customWidth="1"/>
    <col min="7182" max="7419" width="9.140625" style="64"/>
    <col min="7420" max="7420" width="3.7109375" style="64" customWidth="1"/>
    <col min="7421" max="7421" width="20.5703125" style="64" customWidth="1"/>
    <col min="7422" max="7422" width="10.7109375" style="64" customWidth="1"/>
    <col min="7423" max="7423" width="7.42578125" style="64" customWidth="1"/>
    <col min="7424" max="7424" width="8.42578125" style="64" customWidth="1"/>
    <col min="7425" max="7425" width="11" style="64" customWidth="1"/>
    <col min="7426" max="7426" width="10.140625" style="64" customWidth="1"/>
    <col min="7427" max="7427" width="9.140625" style="64" customWidth="1"/>
    <col min="7428" max="7428" width="8.7109375" style="64" customWidth="1"/>
    <col min="7429" max="7429" width="10.7109375" style="64" customWidth="1"/>
    <col min="7430" max="7430" width="12.42578125" style="64" customWidth="1"/>
    <col min="7431" max="7431" width="11.42578125" style="64" customWidth="1"/>
    <col min="7432" max="7432" width="13.7109375" style="64" customWidth="1"/>
    <col min="7433" max="7437" width="0" style="64" hidden="1" customWidth="1"/>
    <col min="7438" max="7675" width="9.140625" style="64"/>
    <col min="7676" max="7676" width="3.7109375" style="64" customWidth="1"/>
    <col min="7677" max="7677" width="20.5703125" style="64" customWidth="1"/>
    <col min="7678" max="7678" width="10.7109375" style="64" customWidth="1"/>
    <col min="7679" max="7679" width="7.42578125" style="64" customWidth="1"/>
    <col min="7680" max="7680" width="8.42578125" style="64" customWidth="1"/>
    <col min="7681" max="7681" width="11" style="64" customWidth="1"/>
    <col min="7682" max="7682" width="10.140625" style="64" customWidth="1"/>
    <col min="7683" max="7683" width="9.140625" style="64" customWidth="1"/>
    <col min="7684" max="7684" width="8.7109375" style="64" customWidth="1"/>
    <col min="7685" max="7685" width="10.7109375" style="64" customWidth="1"/>
    <col min="7686" max="7686" width="12.42578125" style="64" customWidth="1"/>
    <col min="7687" max="7687" width="11.42578125" style="64" customWidth="1"/>
    <col min="7688" max="7688" width="13.7109375" style="64" customWidth="1"/>
    <col min="7689" max="7693" width="0" style="64" hidden="1" customWidth="1"/>
    <col min="7694" max="7931" width="9.140625" style="64"/>
    <col min="7932" max="7932" width="3.7109375" style="64" customWidth="1"/>
    <col min="7933" max="7933" width="20.5703125" style="64" customWidth="1"/>
    <col min="7934" max="7934" width="10.7109375" style="64" customWidth="1"/>
    <col min="7935" max="7935" width="7.42578125" style="64" customWidth="1"/>
    <col min="7936" max="7936" width="8.42578125" style="64" customWidth="1"/>
    <col min="7937" max="7937" width="11" style="64" customWidth="1"/>
    <col min="7938" max="7938" width="10.140625" style="64" customWidth="1"/>
    <col min="7939" max="7939" width="9.140625" style="64" customWidth="1"/>
    <col min="7940" max="7940" width="8.7109375" style="64" customWidth="1"/>
    <col min="7941" max="7941" width="10.7109375" style="64" customWidth="1"/>
    <col min="7942" max="7942" width="12.42578125" style="64" customWidth="1"/>
    <col min="7943" max="7943" width="11.42578125" style="64" customWidth="1"/>
    <col min="7944" max="7944" width="13.7109375" style="64" customWidth="1"/>
    <col min="7945" max="7949" width="0" style="64" hidden="1" customWidth="1"/>
    <col min="7950" max="8187" width="9.140625" style="64"/>
    <col min="8188" max="8188" width="3.7109375" style="64" customWidth="1"/>
    <col min="8189" max="8189" width="20.5703125" style="64" customWidth="1"/>
    <col min="8190" max="8190" width="10.7109375" style="64" customWidth="1"/>
    <col min="8191" max="8191" width="7.42578125" style="64" customWidth="1"/>
    <col min="8192" max="8192" width="8.42578125" style="64" customWidth="1"/>
    <col min="8193" max="8193" width="11" style="64" customWidth="1"/>
    <col min="8194" max="8194" width="10.140625" style="64" customWidth="1"/>
    <col min="8195" max="8195" width="9.140625" style="64" customWidth="1"/>
    <col min="8196" max="8196" width="8.7109375" style="64" customWidth="1"/>
    <col min="8197" max="8197" width="10.7109375" style="64" customWidth="1"/>
    <col min="8198" max="8198" width="12.42578125" style="64" customWidth="1"/>
    <col min="8199" max="8199" width="11.42578125" style="64" customWidth="1"/>
    <col min="8200" max="8200" width="13.7109375" style="64" customWidth="1"/>
    <col min="8201" max="8205" width="0" style="64" hidden="1" customWidth="1"/>
    <col min="8206" max="8443" width="9.140625" style="64"/>
    <col min="8444" max="8444" width="3.7109375" style="64" customWidth="1"/>
    <col min="8445" max="8445" width="20.5703125" style="64" customWidth="1"/>
    <col min="8446" max="8446" width="10.7109375" style="64" customWidth="1"/>
    <col min="8447" max="8447" width="7.42578125" style="64" customWidth="1"/>
    <col min="8448" max="8448" width="8.42578125" style="64" customWidth="1"/>
    <col min="8449" max="8449" width="11" style="64" customWidth="1"/>
    <col min="8450" max="8450" width="10.140625" style="64" customWidth="1"/>
    <col min="8451" max="8451" width="9.140625" style="64" customWidth="1"/>
    <col min="8452" max="8452" width="8.7109375" style="64" customWidth="1"/>
    <col min="8453" max="8453" width="10.7109375" style="64" customWidth="1"/>
    <col min="8454" max="8454" width="12.42578125" style="64" customWidth="1"/>
    <col min="8455" max="8455" width="11.42578125" style="64" customWidth="1"/>
    <col min="8456" max="8456" width="13.7109375" style="64" customWidth="1"/>
    <col min="8457" max="8461" width="0" style="64" hidden="1" customWidth="1"/>
    <col min="8462" max="8699" width="9.140625" style="64"/>
    <col min="8700" max="8700" width="3.7109375" style="64" customWidth="1"/>
    <col min="8701" max="8701" width="20.5703125" style="64" customWidth="1"/>
    <col min="8702" max="8702" width="10.7109375" style="64" customWidth="1"/>
    <col min="8703" max="8703" width="7.42578125" style="64" customWidth="1"/>
    <col min="8704" max="8704" width="8.42578125" style="64" customWidth="1"/>
    <col min="8705" max="8705" width="11" style="64" customWidth="1"/>
    <col min="8706" max="8706" width="10.140625" style="64" customWidth="1"/>
    <col min="8707" max="8707" width="9.140625" style="64" customWidth="1"/>
    <col min="8708" max="8708" width="8.7109375" style="64" customWidth="1"/>
    <col min="8709" max="8709" width="10.7109375" style="64" customWidth="1"/>
    <col min="8710" max="8710" width="12.42578125" style="64" customWidth="1"/>
    <col min="8711" max="8711" width="11.42578125" style="64" customWidth="1"/>
    <col min="8712" max="8712" width="13.7109375" style="64" customWidth="1"/>
    <col min="8713" max="8717" width="0" style="64" hidden="1" customWidth="1"/>
    <col min="8718" max="8955" width="9.140625" style="64"/>
    <col min="8956" max="8956" width="3.7109375" style="64" customWidth="1"/>
    <col min="8957" max="8957" width="20.5703125" style="64" customWidth="1"/>
    <col min="8958" max="8958" width="10.7109375" style="64" customWidth="1"/>
    <col min="8959" max="8959" width="7.42578125" style="64" customWidth="1"/>
    <col min="8960" max="8960" width="8.42578125" style="64" customWidth="1"/>
    <col min="8961" max="8961" width="11" style="64" customWidth="1"/>
    <col min="8962" max="8962" width="10.140625" style="64" customWidth="1"/>
    <col min="8963" max="8963" width="9.140625" style="64" customWidth="1"/>
    <col min="8964" max="8964" width="8.7109375" style="64" customWidth="1"/>
    <col min="8965" max="8965" width="10.7109375" style="64" customWidth="1"/>
    <col min="8966" max="8966" width="12.42578125" style="64" customWidth="1"/>
    <col min="8967" max="8967" width="11.42578125" style="64" customWidth="1"/>
    <col min="8968" max="8968" width="13.7109375" style="64" customWidth="1"/>
    <col min="8969" max="8973" width="0" style="64" hidden="1" customWidth="1"/>
    <col min="8974" max="9211" width="9.140625" style="64"/>
    <col min="9212" max="9212" width="3.7109375" style="64" customWidth="1"/>
    <col min="9213" max="9213" width="20.5703125" style="64" customWidth="1"/>
    <col min="9214" max="9214" width="10.7109375" style="64" customWidth="1"/>
    <col min="9215" max="9215" width="7.42578125" style="64" customWidth="1"/>
    <col min="9216" max="9216" width="8.42578125" style="64" customWidth="1"/>
    <col min="9217" max="9217" width="11" style="64" customWidth="1"/>
    <col min="9218" max="9218" width="10.140625" style="64" customWidth="1"/>
    <col min="9219" max="9219" width="9.140625" style="64" customWidth="1"/>
    <col min="9220" max="9220" width="8.7109375" style="64" customWidth="1"/>
    <col min="9221" max="9221" width="10.7109375" style="64" customWidth="1"/>
    <col min="9222" max="9222" width="12.42578125" style="64" customWidth="1"/>
    <col min="9223" max="9223" width="11.42578125" style="64" customWidth="1"/>
    <col min="9224" max="9224" width="13.7109375" style="64" customWidth="1"/>
    <col min="9225" max="9229" width="0" style="64" hidden="1" customWidth="1"/>
    <col min="9230" max="9467" width="9.140625" style="64"/>
    <col min="9468" max="9468" width="3.7109375" style="64" customWidth="1"/>
    <col min="9469" max="9469" width="20.5703125" style="64" customWidth="1"/>
    <col min="9470" max="9470" width="10.7109375" style="64" customWidth="1"/>
    <col min="9471" max="9471" width="7.42578125" style="64" customWidth="1"/>
    <col min="9472" max="9472" width="8.42578125" style="64" customWidth="1"/>
    <col min="9473" max="9473" width="11" style="64" customWidth="1"/>
    <col min="9474" max="9474" width="10.140625" style="64" customWidth="1"/>
    <col min="9475" max="9475" width="9.140625" style="64" customWidth="1"/>
    <col min="9476" max="9476" width="8.7109375" style="64" customWidth="1"/>
    <col min="9477" max="9477" width="10.7109375" style="64" customWidth="1"/>
    <col min="9478" max="9478" width="12.42578125" style="64" customWidth="1"/>
    <col min="9479" max="9479" width="11.42578125" style="64" customWidth="1"/>
    <col min="9480" max="9480" width="13.7109375" style="64" customWidth="1"/>
    <col min="9481" max="9485" width="0" style="64" hidden="1" customWidth="1"/>
    <col min="9486" max="9723" width="9.140625" style="64"/>
    <col min="9724" max="9724" width="3.7109375" style="64" customWidth="1"/>
    <col min="9725" max="9725" width="20.5703125" style="64" customWidth="1"/>
    <col min="9726" max="9726" width="10.7109375" style="64" customWidth="1"/>
    <col min="9727" max="9727" width="7.42578125" style="64" customWidth="1"/>
    <col min="9728" max="9728" width="8.42578125" style="64" customWidth="1"/>
    <col min="9729" max="9729" width="11" style="64" customWidth="1"/>
    <col min="9730" max="9730" width="10.140625" style="64" customWidth="1"/>
    <col min="9731" max="9731" width="9.140625" style="64" customWidth="1"/>
    <col min="9732" max="9732" width="8.7109375" style="64" customWidth="1"/>
    <col min="9733" max="9733" width="10.7109375" style="64" customWidth="1"/>
    <col min="9734" max="9734" width="12.42578125" style="64" customWidth="1"/>
    <col min="9735" max="9735" width="11.42578125" style="64" customWidth="1"/>
    <col min="9736" max="9736" width="13.7109375" style="64" customWidth="1"/>
    <col min="9737" max="9741" width="0" style="64" hidden="1" customWidth="1"/>
    <col min="9742" max="9979" width="9.140625" style="64"/>
    <col min="9980" max="9980" width="3.7109375" style="64" customWidth="1"/>
    <col min="9981" max="9981" width="20.5703125" style="64" customWidth="1"/>
    <col min="9982" max="9982" width="10.7109375" style="64" customWidth="1"/>
    <col min="9983" max="9983" width="7.42578125" style="64" customWidth="1"/>
    <col min="9984" max="9984" width="8.42578125" style="64" customWidth="1"/>
    <col min="9985" max="9985" width="11" style="64" customWidth="1"/>
    <col min="9986" max="9986" width="10.140625" style="64" customWidth="1"/>
    <col min="9987" max="9987" width="9.140625" style="64" customWidth="1"/>
    <col min="9988" max="9988" width="8.7109375" style="64" customWidth="1"/>
    <col min="9989" max="9989" width="10.7109375" style="64" customWidth="1"/>
    <col min="9990" max="9990" width="12.42578125" style="64" customWidth="1"/>
    <col min="9991" max="9991" width="11.42578125" style="64" customWidth="1"/>
    <col min="9992" max="9992" width="13.7109375" style="64" customWidth="1"/>
    <col min="9993" max="9997" width="0" style="64" hidden="1" customWidth="1"/>
    <col min="9998" max="10235" width="9.140625" style="64"/>
    <col min="10236" max="10236" width="3.7109375" style="64" customWidth="1"/>
    <col min="10237" max="10237" width="20.5703125" style="64" customWidth="1"/>
    <col min="10238" max="10238" width="10.7109375" style="64" customWidth="1"/>
    <col min="10239" max="10239" width="7.42578125" style="64" customWidth="1"/>
    <col min="10240" max="10240" width="8.42578125" style="64" customWidth="1"/>
    <col min="10241" max="10241" width="11" style="64" customWidth="1"/>
    <col min="10242" max="10242" width="10.140625" style="64" customWidth="1"/>
    <col min="10243" max="10243" width="9.140625" style="64" customWidth="1"/>
    <col min="10244" max="10244" width="8.7109375" style="64" customWidth="1"/>
    <col min="10245" max="10245" width="10.7109375" style="64" customWidth="1"/>
    <col min="10246" max="10246" width="12.42578125" style="64" customWidth="1"/>
    <col min="10247" max="10247" width="11.42578125" style="64" customWidth="1"/>
    <col min="10248" max="10248" width="13.7109375" style="64" customWidth="1"/>
    <col min="10249" max="10253" width="0" style="64" hidden="1" customWidth="1"/>
    <col min="10254" max="10491" width="9.140625" style="64"/>
    <col min="10492" max="10492" width="3.7109375" style="64" customWidth="1"/>
    <col min="10493" max="10493" width="20.5703125" style="64" customWidth="1"/>
    <col min="10494" max="10494" width="10.7109375" style="64" customWidth="1"/>
    <col min="10495" max="10495" width="7.42578125" style="64" customWidth="1"/>
    <col min="10496" max="10496" width="8.42578125" style="64" customWidth="1"/>
    <col min="10497" max="10497" width="11" style="64" customWidth="1"/>
    <col min="10498" max="10498" width="10.140625" style="64" customWidth="1"/>
    <col min="10499" max="10499" width="9.140625" style="64" customWidth="1"/>
    <col min="10500" max="10500" width="8.7109375" style="64" customWidth="1"/>
    <col min="10501" max="10501" width="10.7109375" style="64" customWidth="1"/>
    <col min="10502" max="10502" width="12.42578125" style="64" customWidth="1"/>
    <col min="10503" max="10503" width="11.42578125" style="64" customWidth="1"/>
    <col min="10504" max="10504" width="13.7109375" style="64" customWidth="1"/>
    <col min="10505" max="10509" width="0" style="64" hidden="1" customWidth="1"/>
    <col min="10510" max="10747" width="9.140625" style="64"/>
    <col min="10748" max="10748" width="3.7109375" style="64" customWidth="1"/>
    <col min="10749" max="10749" width="20.5703125" style="64" customWidth="1"/>
    <col min="10750" max="10750" width="10.7109375" style="64" customWidth="1"/>
    <col min="10751" max="10751" width="7.42578125" style="64" customWidth="1"/>
    <col min="10752" max="10752" width="8.42578125" style="64" customWidth="1"/>
    <col min="10753" max="10753" width="11" style="64" customWidth="1"/>
    <col min="10754" max="10754" width="10.140625" style="64" customWidth="1"/>
    <col min="10755" max="10755" width="9.140625" style="64" customWidth="1"/>
    <col min="10756" max="10756" width="8.7109375" style="64" customWidth="1"/>
    <col min="10757" max="10757" width="10.7109375" style="64" customWidth="1"/>
    <col min="10758" max="10758" width="12.42578125" style="64" customWidth="1"/>
    <col min="10759" max="10759" width="11.42578125" style="64" customWidth="1"/>
    <col min="10760" max="10760" width="13.7109375" style="64" customWidth="1"/>
    <col min="10761" max="10765" width="0" style="64" hidden="1" customWidth="1"/>
    <col min="10766" max="11003" width="9.140625" style="64"/>
    <col min="11004" max="11004" width="3.7109375" style="64" customWidth="1"/>
    <col min="11005" max="11005" width="20.5703125" style="64" customWidth="1"/>
    <col min="11006" max="11006" width="10.7109375" style="64" customWidth="1"/>
    <col min="11007" max="11007" width="7.42578125" style="64" customWidth="1"/>
    <col min="11008" max="11008" width="8.42578125" style="64" customWidth="1"/>
    <col min="11009" max="11009" width="11" style="64" customWidth="1"/>
    <col min="11010" max="11010" width="10.140625" style="64" customWidth="1"/>
    <col min="11011" max="11011" width="9.140625" style="64" customWidth="1"/>
    <col min="11012" max="11012" width="8.7109375" style="64" customWidth="1"/>
    <col min="11013" max="11013" width="10.7109375" style="64" customWidth="1"/>
    <col min="11014" max="11014" width="12.42578125" style="64" customWidth="1"/>
    <col min="11015" max="11015" width="11.42578125" style="64" customWidth="1"/>
    <col min="11016" max="11016" width="13.7109375" style="64" customWidth="1"/>
    <col min="11017" max="11021" width="0" style="64" hidden="1" customWidth="1"/>
    <col min="11022" max="11259" width="9.140625" style="64"/>
    <col min="11260" max="11260" width="3.7109375" style="64" customWidth="1"/>
    <col min="11261" max="11261" width="20.5703125" style="64" customWidth="1"/>
    <col min="11262" max="11262" width="10.7109375" style="64" customWidth="1"/>
    <col min="11263" max="11263" width="7.42578125" style="64" customWidth="1"/>
    <col min="11264" max="11264" width="8.42578125" style="64" customWidth="1"/>
    <col min="11265" max="11265" width="11" style="64" customWidth="1"/>
    <col min="11266" max="11266" width="10.140625" style="64" customWidth="1"/>
    <col min="11267" max="11267" width="9.140625" style="64" customWidth="1"/>
    <col min="11268" max="11268" width="8.7109375" style="64" customWidth="1"/>
    <col min="11269" max="11269" width="10.7109375" style="64" customWidth="1"/>
    <col min="11270" max="11270" width="12.42578125" style="64" customWidth="1"/>
    <col min="11271" max="11271" width="11.42578125" style="64" customWidth="1"/>
    <col min="11272" max="11272" width="13.7109375" style="64" customWidth="1"/>
    <col min="11273" max="11277" width="0" style="64" hidden="1" customWidth="1"/>
    <col min="11278" max="11515" width="9.140625" style="64"/>
    <col min="11516" max="11516" width="3.7109375" style="64" customWidth="1"/>
    <col min="11517" max="11517" width="20.5703125" style="64" customWidth="1"/>
    <col min="11518" max="11518" width="10.7109375" style="64" customWidth="1"/>
    <col min="11519" max="11519" width="7.42578125" style="64" customWidth="1"/>
    <col min="11520" max="11520" width="8.42578125" style="64" customWidth="1"/>
    <col min="11521" max="11521" width="11" style="64" customWidth="1"/>
    <col min="11522" max="11522" width="10.140625" style="64" customWidth="1"/>
    <col min="11523" max="11523" width="9.140625" style="64" customWidth="1"/>
    <col min="11524" max="11524" width="8.7109375" style="64" customWidth="1"/>
    <col min="11525" max="11525" width="10.7109375" style="64" customWidth="1"/>
    <col min="11526" max="11526" width="12.42578125" style="64" customWidth="1"/>
    <col min="11527" max="11527" width="11.42578125" style="64" customWidth="1"/>
    <col min="11528" max="11528" width="13.7109375" style="64" customWidth="1"/>
    <col min="11529" max="11533" width="0" style="64" hidden="1" customWidth="1"/>
    <col min="11534" max="11771" width="9.140625" style="64"/>
    <col min="11772" max="11772" width="3.7109375" style="64" customWidth="1"/>
    <col min="11773" max="11773" width="20.5703125" style="64" customWidth="1"/>
    <col min="11774" max="11774" width="10.7109375" style="64" customWidth="1"/>
    <col min="11775" max="11775" width="7.42578125" style="64" customWidth="1"/>
    <col min="11776" max="11776" width="8.42578125" style="64" customWidth="1"/>
    <col min="11777" max="11777" width="11" style="64" customWidth="1"/>
    <col min="11778" max="11778" width="10.140625" style="64" customWidth="1"/>
    <col min="11779" max="11779" width="9.140625" style="64" customWidth="1"/>
    <col min="11780" max="11780" width="8.7109375" style="64" customWidth="1"/>
    <col min="11781" max="11781" width="10.7109375" style="64" customWidth="1"/>
    <col min="11782" max="11782" width="12.42578125" style="64" customWidth="1"/>
    <col min="11783" max="11783" width="11.42578125" style="64" customWidth="1"/>
    <col min="11784" max="11784" width="13.7109375" style="64" customWidth="1"/>
    <col min="11785" max="11789" width="0" style="64" hidden="1" customWidth="1"/>
    <col min="11790" max="12027" width="9.140625" style="64"/>
    <col min="12028" max="12028" width="3.7109375" style="64" customWidth="1"/>
    <col min="12029" max="12029" width="20.5703125" style="64" customWidth="1"/>
    <col min="12030" max="12030" width="10.7109375" style="64" customWidth="1"/>
    <col min="12031" max="12031" width="7.42578125" style="64" customWidth="1"/>
    <col min="12032" max="12032" width="8.42578125" style="64" customWidth="1"/>
    <col min="12033" max="12033" width="11" style="64" customWidth="1"/>
    <col min="12034" max="12034" width="10.140625" style="64" customWidth="1"/>
    <col min="12035" max="12035" width="9.140625" style="64" customWidth="1"/>
    <col min="12036" max="12036" width="8.7109375" style="64" customWidth="1"/>
    <col min="12037" max="12037" width="10.7109375" style="64" customWidth="1"/>
    <col min="12038" max="12038" width="12.42578125" style="64" customWidth="1"/>
    <col min="12039" max="12039" width="11.42578125" style="64" customWidth="1"/>
    <col min="12040" max="12040" width="13.7109375" style="64" customWidth="1"/>
    <col min="12041" max="12045" width="0" style="64" hidden="1" customWidth="1"/>
    <col min="12046" max="12283" width="9.140625" style="64"/>
    <col min="12284" max="12284" width="3.7109375" style="64" customWidth="1"/>
    <col min="12285" max="12285" width="20.5703125" style="64" customWidth="1"/>
    <col min="12286" max="12286" width="10.7109375" style="64" customWidth="1"/>
    <col min="12287" max="12287" width="7.42578125" style="64" customWidth="1"/>
    <col min="12288" max="12288" width="8.42578125" style="64" customWidth="1"/>
    <col min="12289" max="12289" width="11" style="64" customWidth="1"/>
    <col min="12290" max="12290" width="10.140625" style="64" customWidth="1"/>
    <col min="12291" max="12291" width="9.140625" style="64" customWidth="1"/>
    <col min="12292" max="12292" width="8.7109375" style="64" customWidth="1"/>
    <col min="12293" max="12293" width="10.7109375" style="64" customWidth="1"/>
    <col min="12294" max="12294" width="12.42578125" style="64" customWidth="1"/>
    <col min="12295" max="12295" width="11.42578125" style="64" customWidth="1"/>
    <col min="12296" max="12296" width="13.7109375" style="64" customWidth="1"/>
    <col min="12297" max="12301" width="0" style="64" hidden="1" customWidth="1"/>
    <col min="12302" max="12539" width="9.140625" style="64"/>
    <col min="12540" max="12540" width="3.7109375" style="64" customWidth="1"/>
    <col min="12541" max="12541" width="20.5703125" style="64" customWidth="1"/>
    <col min="12542" max="12542" width="10.7109375" style="64" customWidth="1"/>
    <col min="12543" max="12543" width="7.42578125" style="64" customWidth="1"/>
    <col min="12544" max="12544" width="8.42578125" style="64" customWidth="1"/>
    <col min="12545" max="12545" width="11" style="64" customWidth="1"/>
    <col min="12546" max="12546" width="10.140625" style="64" customWidth="1"/>
    <col min="12547" max="12547" width="9.140625" style="64" customWidth="1"/>
    <col min="12548" max="12548" width="8.7109375" style="64" customWidth="1"/>
    <col min="12549" max="12549" width="10.7109375" style="64" customWidth="1"/>
    <col min="12550" max="12550" width="12.42578125" style="64" customWidth="1"/>
    <col min="12551" max="12551" width="11.42578125" style="64" customWidth="1"/>
    <col min="12552" max="12552" width="13.7109375" style="64" customWidth="1"/>
    <col min="12553" max="12557" width="0" style="64" hidden="1" customWidth="1"/>
    <col min="12558" max="12795" width="9.140625" style="64"/>
    <col min="12796" max="12796" width="3.7109375" style="64" customWidth="1"/>
    <col min="12797" max="12797" width="20.5703125" style="64" customWidth="1"/>
    <col min="12798" max="12798" width="10.7109375" style="64" customWidth="1"/>
    <col min="12799" max="12799" width="7.42578125" style="64" customWidth="1"/>
    <col min="12800" max="12800" width="8.42578125" style="64" customWidth="1"/>
    <col min="12801" max="12801" width="11" style="64" customWidth="1"/>
    <col min="12802" max="12802" width="10.140625" style="64" customWidth="1"/>
    <col min="12803" max="12803" width="9.140625" style="64" customWidth="1"/>
    <col min="12804" max="12804" width="8.7109375" style="64" customWidth="1"/>
    <col min="12805" max="12805" width="10.7109375" style="64" customWidth="1"/>
    <col min="12806" max="12806" width="12.42578125" style="64" customWidth="1"/>
    <col min="12807" max="12807" width="11.42578125" style="64" customWidth="1"/>
    <col min="12808" max="12808" width="13.7109375" style="64" customWidth="1"/>
    <col min="12809" max="12813" width="0" style="64" hidden="1" customWidth="1"/>
    <col min="12814" max="13051" width="9.140625" style="64"/>
    <col min="13052" max="13052" width="3.7109375" style="64" customWidth="1"/>
    <col min="13053" max="13053" width="20.5703125" style="64" customWidth="1"/>
    <col min="13054" max="13054" width="10.7109375" style="64" customWidth="1"/>
    <col min="13055" max="13055" width="7.42578125" style="64" customWidth="1"/>
    <col min="13056" max="13056" width="8.42578125" style="64" customWidth="1"/>
    <col min="13057" max="13057" width="11" style="64" customWidth="1"/>
    <col min="13058" max="13058" width="10.140625" style="64" customWidth="1"/>
    <col min="13059" max="13059" width="9.140625" style="64" customWidth="1"/>
    <col min="13060" max="13060" width="8.7109375" style="64" customWidth="1"/>
    <col min="13061" max="13061" width="10.7109375" style="64" customWidth="1"/>
    <col min="13062" max="13062" width="12.42578125" style="64" customWidth="1"/>
    <col min="13063" max="13063" width="11.42578125" style="64" customWidth="1"/>
    <col min="13064" max="13064" width="13.7109375" style="64" customWidth="1"/>
    <col min="13065" max="13069" width="0" style="64" hidden="1" customWidth="1"/>
    <col min="13070" max="13307" width="9.140625" style="64"/>
    <col min="13308" max="13308" width="3.7109375" style="64" customWidth="1"/>
    <col min="13309" max="13309" width="20.5703125" style="64" customWidth="1"/>
    <col min="13310" max="13310" width="10.7109375" style="64" customWidth="1"/>
    <col min="13311" max="13311" width="7.42578125" style="64" customWidth="1"/>
    <col min="13312" max="13312" width="8.42578125" style="64" customWidth="1"/>
    <col min="13313" max="13313" width="11" style="64" customWidth="1"/>
    <col min="13314" max="13314" width="10.140625" style="64" customWidth="1"/>
    <col min="13315" max="13315" width="9.140625" style="64" customWidth="1"/>
    <col min="13316" max="13316" width="8.7109375" style="64" customWidth="1"/>
    <col min="13317" max="13317" width="10.7109375" style="64" customWidth="1"/>
    <col min="13318" max="13318" width="12.42578125" style="64" customWidth="1"/>
    <col min="13319" max="13319" width="11.42578125" style="64" customWidth="1"/>
    <col min="13320" max="13320" width="13.7109375" style="64" customWidth="1"/>
    <col min="13321" max="13325" width="0" style="64" hidden="1" customWidth="1"/>
    <col min="13326" max="13563" width="9.140625" style="64"/>
    <col min="13564" max="13564" width="3.7109375" style="64" customWidth="1"/>
    <col min="13565" max="13565" width="20.5703125" style="64" customWidth="1"/>
    <col min="13566" max="13566" width="10.7109375" style="64" customWidth="1"/>
    <col min="13567" max="13567" width="7.42578125" style="64" customWidth="1"/>
    <col min="13568" max="13568" width="8.42578125" style="64" customWidth="1"/>
    <col min="13569" max="13569" width="11" style="64" customWidth="1"/>
    <col min="13570" max="13570" width="10.140625" style="64" customWidth="1"/>
    <col min="13571" max="13571" width="9.140625" style="64" customWidth="1"/>
    <col min="13572" max="13572" width="8.7109375" style="64" customWidth="1"/>
    <col min="13573" max="13573" width="10.7109375" style="64" customWidth="1"/>
    <col min="13574" max="13574" width="12.42578125" style="64" customWidth="1"/>
    <col min="13575" max="13575" width="11.42578125" style="64" customWidth="1"/>
    <col min="13576" max="13576" width="13.7109375" style="64" customWidth="1"/>
    <col min="13577" max="13581" width="0" style="64" hidden="1" customWidth="1"/>
    <col min="13582" max="13819" width="9.140625" style="64"/>
    <col min="13820" max="13820" width="3.7109375" style="64" customWidth="1"/>
    <col min="13821" max="13821" width="20.5703125" style="64" customWidth="1"/>
    <col min="13822" max="13822" width="10.7109375" style="64" customWidth="1"/>
    <col min="13823" max="13823" width="7.42578125" style="64" customWidth="1"/>
    <col min="13824" max="13824" width="8.42578125" style="64" customWidth="1"/>
    <col min="13825" max="13825" width="11" style="64" customWidth="1"/>
    <col min="13826" max="13826" width="10.140625" style="64" customWidth="1"/>
    <col min="13827" max="13827" width="9.140625" style="64" customWidth="1"/>
    <col min="13828" max="13828" width="8.7109375" style="64" customWidth="1"/>
    <col min="13829" max="13829" width="10.7109375" style="64" customWidth="1"/>
    <col min="13830" max="13830" width="12.42578125" style="64" customWidth="1"/>
    <col min="13831" max="13831" width="11.42578125" style="64" customWidth="1"/>
    <col min="13832" max="13832" width="13.7109375" style="64" customWidth="1"/>
    <col min="13833" max="13837" width="0" style="64" hidden="1" customWidth="1"/>
    <col min="13838" max="14075" width="9.140625" style="64"/>
    <col min="14076" max="14076" width="3.7109375" style="64" customWidth="1"/>
    <col min="14077" max="14077" width="20.5703125" style="64" customWidth="1"/>
    <col min="14078" max="14078" width="10.7109375" style="64" customWidth="1"/>
    <col min="14079" max="14079" width="7.42578125" style="64" customWidth="1"/>
    <col min="14080" max="14080" width="8.42578125" style="64" customWidth="1"/>
    <col min="14081" max="14081" width="11" style="64" customWidth="1"/>
    <col min="14082" max="14082" width="10.140625" style="64" customWidth="1"/>
    <col min="14083" max="14083" width="9.140625" style="64" customWidth="1"/>
    <col min="14084" max="14084" width="8.7109375" style="64" customWidth="1"/>
    <col min="14085" max="14085" width="10.7109375" style="64" customWidth="1"/>
    <col min="14086" max="14086" width="12.42578125" style="64" customWidth="1"/>
    <col min="14087" max="14087" width="11.42578125" style="64" customWidth="1"/>
    <col min="14088" max="14088" width="13.7109375" style="64" customWidth="1"/>
    <col min="14089" max="14093" width="0" style="64" hidden="1" customWidth="1"/>
    <col min="14094" max="14331" width="9.140625" style="64"/>
    <col min="14332" max="14332" width="3.7109375" style="64" customWidth="1"/>
    <col min="14333" max="14333" width="20.5703125" style="64" customWidth="1"/>
    <col min="14334" max="14334" width="10.7109375" style="64" customWidth="1"/>
    <col min="14335" max="14335" width="7.42578125" style="64" customWidth="1"/>
    <col min="14336" max="14336" width="8.42578125" style="64" customWidth="1"/>
    <col min="14337" max="14337" width="11" style="64" customWidth="1"/>
    <col min="14338" max="14338" width="10.140625" style="64" customWidth="1"/>
    <col min="14339" max="14339" width="9.140625" style="64" customWidth="1"/>
    <col min="14340" max="14340" width="8.7109375" style="64" customWidth="1"/>
    <col min="14341" max="14341" width="10.7109375" style="64" customWidth="1"/>
    <col min="14342" max="14342" width="12.42578125" style="64" customWidth="1"/>
    <col min="14343" max="14343" width="11.42578125" style="64" customWidth="1"/>
    <col min="14344" max="14344" width="13.7109375" style="64" customWidth="1"/>
    <col min="14345" max="14349" width="0" style="64" hidden="1" customWidth="1"/>
    <col min="14350" max="14587" width="9.140625" style="64"/>
    <col min="14588" max="14588" width="3.7109375" style="64" customWidth="1"/>
    <col min="14589" max="14589" width="20.5703125" style="64" customWidth="1"/>
    <col min="14590" max="14590" width="10.7109375" style="64" customWidth="1"/>
    <col min="14591" max="14591" width="7.42578125" style="64" customWidth="1"/>
    <col min="14592" max="14592" width="8.42578125" style="64" customWidth="1"/>
    <col min="14593" max="14593" width="11" style="64" customWidth="1"/>
    <col min="14594" max="14594" width="10.140625" style="64" customWidth="1"/>
    <col min="14595" max="14595" width="9.140625" style="64" customWidth="1"/>
    <col min="14596" max="14596" width="8.7109375" style="64" customWidth="1"/>
    <col min="14597" max="14597" width="10.7109375" style="64" customWidth="1"/>
    <col min="14598" max="14598" width="12.42578125" style="64" customWidth="1"/>
    <col min="14599" max="14599" width="11.42578125" style="64" customWidth="1"/>
    <col min="14600" max="14600" width="13.7109375" style="64" customWidth="1"/>
    <col min="14601" max="14605" width="0" style="64" hidden="1" customWidth="1"/>
    <col min="14606" max="14843" width="9.140625" style="64"/>
    <col min="14844" max="14844" width="3.7109375" style="64" customWidth="1"/>
    <col min="14845" max="14845" width="20.5703125" style="64" customWidth="1"/>
    <col min="14846" max="14846" width="10.7109375" style="64" customWidth="1"/>
    <col min="14847" max="14847" width="7.42578125" style="64" customWidth="1"/>
    <col min="14848" max="14848" width="8.42578125" style="64" customWidth="1"/>
    <col min="14849" max="14849" width="11" style="64" customWidth="1"/>
    <col min="14850" max="14850" width="10.140625" style="64" customWidth="1"/>
    <col min="14851" max="14851" width="9.140625" style="64" customWidth="1"/>
    <col min="14852" max="14852" width="8.7109375" style="64" customWidth="1"/>
    <col min="14853" max="14853" width="10.7109375" style="64" customWidth="1"/>
    <col min="14854" max="14854" width="12.42578125" style="64" customWidth="1"/>
    <col min="14855" max="14855" width="11.42578125" style="64" customWidth="1"/>
    <col min="14856" max="14856" width="13.7109375" style="64" customWidth="1"/>
    <col min="14857" max="14861" width="0" style="64" hidden="1" customWidth="1"/>
    <col min="14862" max="15099" width="9.140625" style="64"/>
    <col min="15100" max="15100" width="3.7109375" style="64" customWidth="1"/>
    <col min="15101" max="15101" width="20.5703125" style="64" customWidth="1"/>
    <col min="15102" max="15102" width="10.7109375" style="64" customWidth="1"/>
    <col min="15103" max="15103" width="7.42578125" style="64" customWidth="1"/>
    <col min="15104" max="15104" width="8.42578125" style="64" customWidth="1"/>
    <col min="15105" max="15105" width="11" style="64" customWidth="1"/>
    <col min="15106" max="15106" width="10.140625" style="64" customWidth="1"/>
    <col min="15107" max="15107" width="9.140625" style="64" customWidth="1"/>
    <col min="15108" max="15108" width="8.7109375" style="64" customWidth="1"/>
    <col min="15109" max="15109" width="10.7109375" style="64" customWidth="1"/>
    <col min="15110" max="15110" width="12.42578125" style="64" customWidth="1"/>
    <col min="15111" max="15111" width="11.42578125" style="64" customWidth="1"/>
    <col min="15112" max="15112" width="13.7109375" style="64" customWidth="1"/>
    <col min="15113" max="15117" width="0" style="64" hidden="1" customWidth="1"/>
    <col min="15118" max="15355" width="9.140625" style="64"/>
    <col min="15356" max="15356" width="3.7109375" style="64" customWidth="1"/>
    <col min="15357" max="15357" width="20.5703125" style="64" customWidth="1"/>
    <col min="15358" max="15358" width="10.7109375" style="64" customWidth="1"/>
    <col min="15359" max="15359" width="7.42578125" style="64" customWidth="1"/>
    <col min="15360" max="15360" width="8.42578125" style="64" customWidth="1"/>
    <col min="15361" max="15361" width="11" style="64" customWidth="1"/>
    <col min="15362" max="15362" width="10.140625" style="64" customWidth="1"/>
    <col min="15363" max="15363" width="9.140625" style="64" customWidth="1"/>
    <col min="15364" max="15364" width="8.7109375" style="64" customWidth="1"/>
    <col min="15365" max="15365" width="10.7109375" style="64" customWidth="1"/>
    <col min="15366" max="15366" width="12.42578125" style="64" customWidth="1"/>
    <col min="15367" max="15367" width="11.42578125" style="64" customWidth="1"/>
    <col min="15368" max="15368" width="13.7109375" style="64" customWidth="1"/>
    <col min="15369" max="15373" width="0" style="64" hidden="1" customWidth="1"/>
    <col min="15374" max="15611" width="9.140625" style="64"/>
    <col min="15612" max="15612" width="3.7109375" style="64" customWidth="1"/>
    <col min="15613" max="15613" width="20.5703125" style="64" customWidth="1"/>
    <col min="15614" max="15614" width="10.7109375" style="64" customWidth="1"/>
    <col min="15615" max="15615" width="7.42578125" style="64" customWidth="1"/>
    <col min="15616" max="15616" width="8.42578125" style="64" customWidth="1"/>
    <col min="15617" max="15617" width="11" style="64" customWidth="1"/>
    <col min="15618" max="15618" width="10.140625" style="64" customWidth="1"/>
    <col min="15619" max="15619" width="9.140625" style="64" customWidth="1"/>
    <col min="15620" max="15620" width="8.7109375" style="64" customWidth="1"/>
    <col min="15621" max="15621" width="10.7109375" style="64" customWidth="1"/>
    <col min="15622" max="15622" width="12.42578125" style="64" customWidth="1"/>
    <col min="15623" max="15623" width="11.42578125" style="64" customWidth="1"/>
    <col min="15624" max="15624" width="13.7109375" style="64" customWidth="1"/>
    <col min="15625" max="15629" width="0" style="64" hidden="1" customWidth="1"/>
    <col min="15630" max="15867" width="9.140625" style="64"/>
    <col min="15868" max="15868" width="3.7109375" style="64" customWidth="1"/>
    <col min="15869" max="15869" width="20.5703125" style="64" customWidth="1"/>
    <col min="15870" max="15870" width="10.7109375" style="64" customWidth="1"/>
    <col min="15871" max="15871" width="7.42578125" style="64" customWidth="1"/>
    <col min="15872" max="15872" width="8.42578125" style="64" customWidth="1"/>
    <col min="15873" max="15873" width="11" style="64" customWidth="1"/>
    <col min="15874" max="15874" width="10.140625" style="64" customWidth="1"/>
    <col min="15875" max="15875" width="9.140625" style="64" customWidth="1"/>
    <col min="15876" max="15876" width="8.7109375" style="64" customWidth="1"/>
    <col min="15877" max="15877" width="10.7109375" style="64" customWidth="1"/>
    <col min="15878" max="15878" width="12.42578125" style="64" customWidth="1"/>
    <col min="15879" max="15879" width="11.42578125" style="64" customWidth="1"/>
    <col min="15880" max="15880" width="13.7109375" style="64" customWidth="1"/>
    <col min="15881" max="15885" width="0" style="64" hidden="1" customWidth="1"/>
    <col min="15886" max="16123" width="9.140625" style="64"/>
    <col min="16124" max="16124" width="3.7109375" style="64" customWidth="1"/>
    <col min="16125" max="16125" width="20.5703125" style="64" customWidth="1"/>
    <col min="16126" max="16126" width="10.7109375" style="64" customWidth="1"/>
    <col min="16127" max="16127" width="7.42578125" style="64" customWidth="1"/>
    <col min="16128" max="16128" width="8.42578125" style="64" customWidth="1"/>
    <col min="16129" max="16129" width="11" style="64" customWidth="1"/>
    <col min="16130" max="16130" width="10.140625" style="64" customWidth="1"/>
    <col min="16131" max="16131" width="9.140625" style="64" customWidth="1"/>
    <col min="16132" max="16132" width="8.7109375" style="64" customWidth="1"/>
    <col min="16133" max="16133" width="10.7109375" style="64" customWidth="1"/>
    <col min="16134" max="16134" width="12.42578125" style="64" customWidth="1"/>
    <col min="16135" max="16135" width="11.42578125" style="64" customWidth="1"/>
    <col min="16136" max="16136" width="13.7109375" style="64" customWidth="1"/>
    <col min="16137" max="16141" width="0" style="64" hidden="1" customWidth="1"/>
    <col min="16142" max="16384" width="9.140625" style="64"/>
  </cols>
  <sheetData>
    <row r="1" spans="1:11" ht="26.45" customHeight="1">
      <c r="A1" s="109" t="s">
        <v>142</v>
      </c>
      <c r="B1" s="109"/>
      <c r="I1" s="67"/>
    </row>
    <row r="2" spans="1:11" ht="26.45" customHeight="1">
      <c r="A2" s="130" t="s">
        <v>120</v>
      </c>
      <c r="B2" s="131"/>
      <c r="C2" s="131"/>
      <c r="D2" s="131"/>
      <c r="E2" s="131"/>
      <c r="F2" s="131"/>
      <c r="G2" s="131"/>
      <c r="H2" s="131"/>
      <c r="I2" s="131"/>
    </row>
    <row r="3" spans="1:11" s="1" customFormat="1" ht="15.75" customHeight="1">
      <c r="A3" s="111" t="s">
        <v>160</v>
      </c>
      <c r="B3" s="111"/>
      <c r="C3" s="111"/>
      <c r="D3" s="111"/>
      <c r="E3" s="111"/>
      <c r="F3" s="111"/>
      <c r="G3" s="111"/>
      <c r="H3" s="111"/>
      <c r="I3" s="111"/>
      <c r="J3" s="99"/>
      <c r="K3" s="99"/>
    </row>
    <row r="4" spans="1:11" ht="26.45" customHeight="1">
      <c r="A4" s="68"/>
      <c r="B4" s="68"/>
      <c r="C4" s="68"/>
      <c r="D4" s="68"/>
      <c r="E4" s="68"/>
      <c r="F4" s="68"/>
      <c r="G4" s="69"/>
      <c r="H4" s="70"/>
      <c r="I4" s="71" t="s">
        <v>121</v>
      </c>
    </row>
    <row r="5" spans="1:11" s="72" customFormat="1" ht="26.45" customHeight="1">
      <c r="A5" s="124" t="s">
        <v>1</v>
      </c>
      <c r="B5" s="124" t="s">
        <v>2</v>
      </c>
      <c r="C5" s="128" t="s">
        <v>122</v>
      </c>
      <c r="D5" s="132"/>
      <c r="E5" s="132"/>
      <c r="F5" s="129"/>
      <c r="G5" s="133" t="s">
        <v>158</v>
      </c>
      <c r="H5" s="124" t="s">
        <v>4</v>
      </c>
      <c r="I5" s="124" t="s">
        <v>123</v>
      </c>
    </row>
    <row r="6" spans="1:11" s="72" customFormat="1" ht="26.45" customHeight="1">
      <c r="A6" s="124"/>
      <c r="B6" s="124"/>
      <c r="C6" s="124" t="s">
        <v>125</v>
      </c>
      <c r="D6" s="126" t="s">
        <v>126</v>
      </c>
      <c r="E6" s="128" t="s">
        <v>127</v>
      </c>
      <c r="F6" s="129"/>
      <c r="G6" s="133"/>
      <c r="H6" s="124"/>
      <c r="I6" s="124"/>
    </row>
    <row r="7" spans="1:11" s="72" customFormat="1" ht="26.45" customHeight="1">
      <c r="A7" s="125"/>
      <c r="B7" s="125"/>
      <c r="C7" s="125"/>
      <c r="D7" s="127"/>
      <c r="E7" s="89" t="s">
        <v>128</v>
      </c>
      <c r="F7" s="89" t="s">
        <v>129</v>
      </c>
      <c r="G7" s="134"/>
      <c r="H7" s="125"/>
      <c r="I7" s="125"/>
    </row>
    <row r="8" spans="1:11" s="72" customFormat="1" ht="26.45" customHeight="1">
      <c r="A8" s="73"/>
      <c r="B8" s="74" t="s">
        <v>130</v>
      </c>
      <c r="C8" s="73"/>
      <c r="D8" s="75">
        <f>SUM(D9:D13)</f>
        <v>1837460</v>
      </c>
      <c r="E8" s="75">
        <f>SUM(E9:E13)</f>
        <v>1780460</v>
      </c>
      <c r="F8" s="75">
        <f>SUM(F9:F13)</f>
        <v>57000</v>
      </c>
      <c r="G8" s="75">
        <f>SUM(G9:G13)</f>
        <v>57000</v>
      </c>
      <c r="H8" s="76"/>
      <c r="I8" s="74"/>
    </row>
    <row r="9" spans="1:11" s="83" customFormat="1" ht="38.25">
      <c r="A9" s="78">
        <v>1</v>
      </c>
      <c r="B9" s="79" t="s">
        <v>134</v>
      </c>
      <c r="C9" s="80" t="s">
        <v>131</v>
      </c>
      <c r="D9" s="81">
        <f>E9+F9</f>
        <v>175000</v>
      </c>
      <c r="E9" s="81">
        <v>135000</v>
      </c>
      <c r="F9" s="81">
        <v>40000</v>
      </c>
      <c r="G9" s="81">
        <v>40000</v>
      </c>
      <c r="H9" s="82" t="s">
        <v>132</v>
      </c>
      <c r="I9" s="82" t="s">
        <v>133</v>
      </c>
    </row>
    <row r="10" spans="1:11" ht="26.25" hidden="1" customHeight="1">
      <c r="A10" s="90"/>
      <c r="B10" s="90"/>
      <c r="C10" s="90"/>
      <c r="D10" s="90"/>
      <c r="E10" s="90"/>
      <c r="F10" s="90"/>
      <c r="G10" s="91"/>
      <c r="H10" s="92"/>
      <c r="I10" s="90"/>
    </row>
    <row r="11" spans="1:11" ht="46.5" customHeight="1">
      <c r="A11" s="78">
        <v>2</v>
      </c>
      <c r="B11" s="79" t="s">
        <v>145</v>
      </c>
      <c r="C11" s="80" t="s">
        <v>149</v>
      </c>
      <c r="D11" s="81">
        <v>81436</v>
      </c>
      <c r="E11" s="81">
        <f>D11-F11</f>
        <v>80436</v>
      </c>
      <c r="F11" s="81">
        <v>1000</v>
      </c>
      <c r="G11" s="81">
        <v>1000</v>
      </c>
      <c r="H11" s="82" t="s">
        <v>16</v>
      </c>
      <c r="I11" s="82"/>
    </row>
    <row r="12" spans="1:11" ht="68.25" customHeight="1">
      <c r="A12" s="78">
        <v>3</v>
      </c>
      <c r="B12" s="79" t="s">
        <v>146</v>
      </c>
      <c r="C12" s="80" t="s">
        <v>150</v>
      </c>
      <c r="D12" s="81">
        <v>97024</v>
      </c>
      <c r="E12" s="81">
        <f>D12-F12</f>
        <v>96024</v>
      </c>
      <c r="F12" s="81">
        <v>1000</v>
      </c>
      <c r="G12" s="81">
        <v>1000</v>
      </c>
      <c r="H12" s="82" t="s">
        <v>151</v>
      </c>
      <c r="I12" s="82"/>
    </row>
    <row r="13" spans="1:11" ht="36.75" customHeight="1">
      <c r="A13" s="93">
        <v>4</v>
      </c>
      <c r="B13" s="94" t="s">
        <v>147</v>
      </c>
      <c r="C13" s="95" t="s">
        <v>148</v>
      </c>
      <c r="D13" s="96">
        <v>1484000</v>
      </c>
      <c r="E13" s="97">
        <f>D13-F13</f>
        <v>1469000</v>
      </c>
      <c r="F13" s="96">
        <v>15000</v>
      </c>
      <c r="G13" s="96">
        <v>15000</v>
      </c>
      <c r="H13" s="98" t="s">
        <v>152</v>
      </c>
      <c r="I13" s="98"/>
    </row>
  </sheetData>
  <mergeCells count="12">
    <mergeCell ref="A1:B1"/>
    <mergeCell ref="C6:C7"/>
    <mergeCell ref="D6:D7"/>
    <mergeCell ref="E6:F6"/>
    <mergeCell ref="A2:I2"/>
    <mergeCell ref="A5:A7"/>
    <mergeCell ref="B5:B7"/>
    <mergeCell ref="C5:F5"/>
    <mergeCell ref="G5:G7"/>
    <mergeCell ref="H5:H7"/>
    <mergeCell ref="I5:I7"/>
    <mergeCell ref="A3:I3"/>
  </mergeCells>
  <pageMargins left="0.70866141732283472"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110" zoomScaleNormal="110" workbookViewId="0">
      <selection activeCell="A3" sqref="A3:L3"/>
    </sheetView>
  </sheetViews>
  <sheetFormatPr defaultColWidth="9.140625" defaultRowHeight="26.45" customHeight="1"/>
  <cols>
    <col min="1" max="1" width="3.7109375" style="64" customWidth="1"/>
    <col min="2" max="2" width="20.5703125" style="64" customWidth="1"/>
    <col min="3" max="3" width="14.140625" style="64" customWidth="1"/>
    <col min="4" max="4" width="9.7109375" style="64" customWidth="1"/>
    <col min="5" max="5" width="10.85546875" style="64" customWidth="1"/>
    <col min="6" max="6" width="12.28515625" style="64" customWidth="1"/>
    <col min="7" max="7" width="16" style="65" customWidth="1"/>
    <col min="8" max="8" width="11.42578125" style="66" customWidth="1"/>
    <col min="9" max="9" width="15.28515625" style="64" hidden="1" customWidth="1"/>
    <col min="10" max="10" width="14.28515625" style="64" customWidth="1"/>
    <col min="11" max="12" width="9.140625" style="64" hidden="1" customWidth="1"/>
    <col min="13" max="14" width="9.140625" style="64" customWidth="1"/>
    <col min="15" max="252" width="9.140625" style="64"/>
    <col min="253" max="253" width="3.7109375" style="64" customWidth="1"/>
    <col min="254" max="254" width="20.5703125" style="64" customWidth="1"/>
    <col min="255" max="255" width="10.7109375" style="64" customWidth="1"/>
    <col min="256" max="256" width="7.42578125" style="64" customWidth="1"/>
    <col min="257" max="257" width="8.42578125" style="64" customWidth="1"/>
    <col min="258" max="258" width="11" style="64" customWidth="1"/>
    <col min="259" max="259" width="10.140625" style="64" customWidth="1"/>
    <col min="260" max="260" width="9.140625" style="64" customWidth="1"/>
    <col min="261" max="261" width="8.7109375" style="64" customWidth="1"/>
    <col min="262" max="262" width="10.7109375" style="64" customWidth="1"/>
    <col min="263" max="263" width="12.42578125" style="64" customWidth="1"/>
    <col min="264" max="264" width="11.42578125" style="64" customWidth="1"/>
    <col min="265" max="265" width="13.7109375" style="64" customWidth="1"/>
    <col min="266" max="270" width="0" style="64" hidden="1" customWidth="1"/>
    <col min="271" max="508" width="9.140625" style="64"/>
    <col min="509" max="509" width="3.7109375" style="64" customWidth="1"/>
    <col min="510" max="510" width="20.5703125" style="64" customWidth="1"/>
    <col min="511" max="511" width="10.7109375" style="64" customWidth="1"/>
    <col min="512" max="512" width="7.42578125" style="64" customWidth="1"/>
    <col min="513" max="513" width="8.42578125" style="64" customWidth="1"/>
    <col min="514" max="514" width="11" style="64" customWidth="1"/>
    <col min="515" max="515" width="10.140625" style="64" customWidth="1"/>
    <col min="516" max="516" width="9.140625" style="64" customWidth="1"/>
    <col min="517" max="517" width="8.7109375" style="64" customWidth="1"/>
    <col min="518" max="518" width="10.7109375" style="64" customWidth="1"/>
    <col min="519" max="519" width="12.42578125" style="64" customWidth="1"/>
    <col min="520" max="520" width="11.42578125" style="64" customWidth="1"/>
    <col min="521" max="521" width="13.7109375" style="64" customWidth="1"/>
    <col min="522" max="526" width="0" style="64" hidden="1" customWidth="1"/>
    <col min="527" max="764" width="9.140625" style="64"/>
    <col min="765" max="765" width="3.7109375" style="64" customWidth="1"/>
    <col min="766" max="766" width="20.5703125" style="64" customWidth="1"/>
    <col min="767" max="767" width="10.7109375" style="64" customWidth="1"/>
    <col min="768" max="768" width="7.42578125" style="64" customWidth="1"/>
    <col min="769" max="769" width="8.42578125" style="64" customWidth="1"/>
    <col min="770" max="770" width="11" style="64" customWidth="1"/>
    <col min="771" max="771" width="10.140625" style="64" customWidth="1"/>
    <col min="772" max="772" width="9.140625" style="64" customWidth="1"/>
    <col min="773" max="773" width="8.7109375" style="64" customWidth="1"/>
    <col min="774" max="774" width="10.7109375" style="64" customWidth="1"/>
    <col min="775" max="775" width="12.42578125" style="64" customWidth="1"/>
    <col min="776" max="776" width="11.42578125" style="64" customWidth="1"/>
    <col min="777" max="777" width="13.7109375" style="64" customWidth="1"/>
    <col min="778" max="782" width="0" style="64" hidden="1" customWidth="1"/>
    <col min="783" max="1020" width="9.140625" style="64"/>
    <col min="1021" max="1021" width="3.7109375" style="64" customWidth="1"/>
    <col min="1022" max="1022" width="20.5703125" style="64" customWidth="1"/>
    <col min="1023" max="1023" width="10.7109375" style="64" customWidth="1"/>
    <col min="1024" max="1024" width="7.42578125" style="64" customWidth="1"/>
    <col min="1025" max="1025" width="8.42578125" style="64" customWidth="1"/>
    <col min="1026" max="1026" width="11" style="64" customWidth="1"/>
    <col min="1027" max="1027" width="10.140625" style="64" customWidth="1"/>
    <col min="1028" max="1028" width="9.140625" style="64" customWidth="1"/>
    <col min="1029" max="1029" width="8.7109375" style="64" customWidth="1"/>
    <col min="1030" max="1030" width="10.7109375" style="64" customWidth="1"/>
    <col min="1031" max="1031" width="12.42578125" style="64" customWidth="1"/>
    <col min="1032" max="1032" width="11.42578125" style="64" customWidth="1"/>
    <col min="1033" max="1033" width="13.7109375" style="64" customWidth="1"/>
    <col min="1034" max="1038" width="0" style="64" hidden="1" customWidth="1"/>
    <col min="1039" max="1276" width="9.140625" style="64"/>
    <col min="1277" max="1277" width="3.7109375" style="64" customWidth="1"/>
    <col min="1278" max="1278" width="20.5703125" style="64" customWidth="1"/>
    <col min="1279" max="1279" width="10.7109375" style="64" customWidth="1"/>
    <col min="1280" max="1280" width="7.42578125" style="64" customWidth="1"/>
    <col min="1281" max="1281" width="8.42578125" style="64" customWidth="1"/>
    <col min="1282" max="1282" width="11" style="64" customWidth="1"/>
    <col min="1283" max="1283" width="10.140625" style="64" customWidth="1"/>
    <col min="1284" max="1284" width="9.140625" style="64" customWidth="1"/>
    <col min="1285" max="1285" width="8.7109375" style="64" customWidth="1"/>
    <col min="1286" max="1286" width="10.7109375" style="64" customWidth="1"/>
    <col min="1287" max="1287" width="12.42578125" style="64" customWidth="1"/>
    <col min="1288" max="1288" width="11.42578125" style="64" customWidth="1"/>
    <col min="1289" max="1289" width="13.7109375" style="64" customWidth="1"/>
    <col min="1290" max="1294" width="0" style="64" hidden="1" customWidth="1"/>
    <col min="1295" max="1532" width="9.140625" style="64"/>
    <col min="1533" max="1533" width="3.7109375" style="64" customWidth="1"/>
    <col min="1534" max="1534" width="20.5703125" style="64" customWidth="1"/>
    <col min="1535" max="1535" width="10.7109375" style="64" customWidth="1"/>
    <col min="1536" max="1536" width="7.42578125" style="64" customWidth="1"/>
    <col min="1537" max="1537" width="8.42578125" style="64" customWidth="1"/>
    <col min="1538" max="1538" width="11" style="64" customWidth="1"/>
    <col min="1539" max="1539" width="10.140625" style="64" customWidth="1"/>
    <col min="1540" max="1540" width="9.140625" style="64" customWidth="1"/>
    <col min="1541" max="1541" width="8.7109375" style="64" customWidth="1"/>
    <col min="1542" max="1542" width="10.7109375" style="64" customWidth="1"/>
    <col min="1543" max="1543" width="12.42578125" style="64" customWidth="1"/>
    <col min="1544" max="1544" width="11.42578125" style="64" customWidth="1"/>
    <col min="1545" max="1545" width="13.7109375" style="64" customWidth="1"/>
    <col min="1546" max="1550" width="0" style="64" hidden="1" customWidth="1"/>
    <col min="1551" max="1788" width="9.140625" style="64"/>
    <col min="1789" max="1789" width="3.7109375" style="64" customWidth="1"/>
    <col min="1790" max="1790" width="20.5703125" style="64" customWidth="1"/>
    <col min="1791" max="1791" width="10.7109375" style="64" customWidth="1"/>
    <col min="1792" max="1792" width="7.42578125" style="64" customWidth="1"/>
    <col min="1793" max="1793" width="8.42578125" style="64" customWidth="1"/>
    <col min="1794" max="1794" width="11" style="64" customWidth="1"/>
    <col min="1795" max="1795" width="10.140625" style="64" customWidth="1"/>
    <col min="1796" max="1796" width="9.140625" style="64" customWidth="1"/>
    <col min="1797" max="1797" width="8.7109375" style="64" customWidth="1"/>
    <col min="1798" max="1798" width="10.7109375" style="64" customWidth="1"/>
    <col min="1799" max="1799" width="12.42578125" style="64" customWidth="1"/>
    <col min="1800" max="1800" width="11.42578125" style="64" customWidth="1"/>
    <col min="1801" max="1801" width="13.7109375" style="64" customWidth="1"/>
    <col min="1802" max="1806" width="0" style="64" hidden="1" customWidth="1"/>
    <col min="1807" max="2044" width="9.140625" style="64"/>
    <col min="2045" max="2045" width="3.7109375" style="64" customWidth="1"/>
    <col min="2046" max="2046" width="20.5703125" style="64" customWidth="1"/>
    <col min="2047" max="2047" width="10.7109375" style="64" customWidth="1"/>
    <col min="2048" max="2048" width="7.42578125" style="64" customWidth="1"/>
    <col min="2049" max="2049" width="8.42578125" style="64" customWidth="1"/>
    <col min="2050" max="2050" width="11" style="64" customWidth="1"/>
    <col min="2051" max="2051" width="10.140625" style="64" customWidth="1"/>
    <col min="2052" max="2052" width="9.140625" style="64" customWidth="1"/>
    <col min="2053" max="2053" width="8.7109375" style="64" customWidth="1"/>
    <col min="2054" max="2054" width="10.7109375" style="64" customWidth="1"/>
    <col min="2055" max="2055" width="12.42578125" style="64" customWidth="1"/>
    <col min="2056" max="2056" width="11.42578125" style="64" customWidth="1"/>
    <col min="2057" max="2057" width="13.7109375" style="64" customWidth="1"/>
    <col min="2058" max="2062" width="0" style="64" hidden="1" customWidth="1"/>
    <col min="2063" max="2300" width="9.140625" style="64"/>
    <col min="2301" max="2301" width="3.7109375" style="64" customWidth="1"/>
    <col min="2302" max="2302" width="20.5703125" style="64" customWidth="1"/>
    <col min="2303" max="2303" width="10.7109375" style="64" customWidth="1"/>
    <col min="2304" max="2304" width="7.42578125" style="64" customWidth="1"/>
    <col min="2305" max="2305" width="8.42578125" style="64" customWidth="1"/>
    <col min="2306" max="2306" width="11" style="64" customWidth="1"/>
    <col min="2307" max="2307" width="10.140625" style="64" customWidth="1"/>
    <col min="2308" max="2308" width="9.140625" style="64" customWidth="1"/>
    <col min="2309" max="2309" width="8.7109375" style="64" customWidth="1"/>
    <col min="2310" max="2310" width="10.7109375" style="64" customWidth="1"/>
    <col min="2311" max="2311" width="12.42578125" style="64" customWidth="1"/>
    <col min="2312" max="2312" width="11.42578125" style="64" customWidth="1"/>
    <col min="2313" max="2313" width="13.7109375" style="64" customWidth="1"/>
    <col min="2314" max="2318" width="0" style="64" hidden="1" customWidth="1"/>
    <col min="2319" max="2556" width="9.140625" style="64"/>
    <col min="2557" max="2557" width="3.7109375" style="64" customWidth="1"/>
    <col min="2558" max="2558" width="20.5703125" style="64" customWidth="1"/>
    <col min="2559" max="2559" width="10.7109375" style="64" customWidth="1"/>
    <col min="2560" max="2560" width="7.42578125" style="64" customWidth="1"/>
    <col min="2561" max="2561" width="8.42578125" style="64" customWidth="1"/>
    <col min="2562" max="2562" width="11" style="64" customWidth="1"/>
    <col min="2563" max="2563" width="10.140625" style="64" customWidth="1"/>
    <col min="2564" max="2564" width="9.140625" style="64" customWidth="1"/>
    <col min="2565" max="2565" width="8.7109375" style="64" customWidth="1"/>
    <col min="2566" max="2566" width="10.7109375" style="64" customWidth="1"/>
    <col min="2567" max="2567" width="12.42578125" style="64" customWidth="1"/>
    <col min="2568" max="2568" width="11.42578125" style="64" customWidth="1"/>
    <col min="2569" max="2569" width="13.7109375" style="64" customWidth="1"/>
    <col min="2570" max="2574" width="0" style="64" hidden="1" customWidth="1"/>
    <col min="2575" max="2812" width="9.140625" style="64"/>
    <col min="2813" max="2813" width="3.7109375" style="64" customWidth="1"/>
    <col min="2814" max="2814" width="20.5703125" style="64" customWidth="1"/>
    <col min="2815" max="2815" width="10.7109375" style="64" customWidth="1"/>
    <col min="2816" max="2816" width="7.42578125" style="64" customWidth="1"/>
    <col min="2817" max="2817" width="8.42578125" style="64" customWidth="1"/>
    <col min="2818" max="2818" width="11" style="64" customWidth="1"/>
    <col min="2819" max="2819" width="10.140625" style="64" customWidth="1"/>
    <col min="2820" max="2820" width="9.140625" style="64" customWidth="1"/>
    <col min="2821" max="2821" width="8.7109375" style="64" customWidth="1"/>
    <col min="2822" max="2822" width="10.7109375" style="64" customWidth="1"/>
    <col min="2823" max="2823" width="12.42578125" style="64" customWidth="1"/>
    <col min="2824" max="2824" width="11.42578125" style="64" customWidth="1"/>
    <col min="2825" max="2825" width="13.7109375" style="64" customWidth="1"/>
    <col min="2826" max="2830" width="0" style="64" hidden="1" customWidth="1"/>
    <col min="2831" max="3068" width="9.140625" style="64"/>
    <col min="3069" max="3069" width="3.7109375" style="64" customWidth="1"/>
    <col min="3070" max="3070" width="20.5703125" style="64" customWidth="1"/>
    <col min="3071" max="3071" width="10.7109375" style="64" customWidth="1"/>
    <col min="3072" max="3072" width="7.42578125" style="64" customWidth="1"/>
    <col min="3073" max="3073" width="8.42578125" style="64" customWidth="1"/>
    <col min="3074" max="3074" width="11" style="64" customWidth="1"/>
    <col min="3075" max="3075" width="10.140625" style="64" customWidth="1"/>
    <col min="3076" max="3076" width="9.140625" style="64" customWidth="1"/>
    <col min="3077" max="3077" width="8.7109375" style="64" customWidth="1"/>
    <col min="3078" max="3078" width="10.7109375" style="64" customWidth="1"/>
    <col min="3079" max="3079" width="12.42578125" style="64" customWidth="1"/>
    <col min="3080" max="3080" width="11.42578125" style="64" customWidth="1"/>
    <col min="3081" max="3081" width="13.7109375" style="64" customWidth="1"/>
    <col min="3082" max="3086" width="0" style="64" hidden="1" customWidth="1"/>
    <col min="3087" max="3324" width="9.140625" style="64"/>
    <col min="3325" max="3325" width="3.7109375" style="64" customWidth="1"/>
    <col min="3326" max="3326" width="20.5703125" style="64" customWidth="1"/>
    <col min="3327" max="3327" width="10.7109375" style="64" customWidth="1"/>
    <col min="3328" max="3328" width="7.42578125" style="64" customWidth="1"/>
    <col min="3329" max="3329" width="8.42578125" style="64" customWidth="1"/>
    <col min="3330" max="3330" width="11" style="64" customWidth="1"/>
    <col min="3331" max="3331" width="10.140625" style="64" customWidth="1"/>
    <col min="3332" max="3332" width="9.140625" style="64" customWidth="1"/>
    <col min="3333" max="3333" width="8.7109375" style="64" customWidth="1"/>
    <col min="3334" max="3334" width="10.7109375" style="64" customWidth="1"/>
    <col min="3335" max="3335" width="12.42578125" style="64" customWidth="1"/>
    <col min="3336" max="3336" width="11.42578125" style="64" customWidth="1"/>
    <col min="3337" max="3337" width="13.7109375" style="64" customWidth="1"/>
    <col min="3338" max="3342" width="0" style="64" hidden="1" customWidth="1"/>
    <col min="3343" max="3580" width="9.140625" style="64"/>
    <col min="3581" max="3581" width="3.7109375" style="64" customWidth="1"/>
    <col min="3582" max="3582" width="20.5703125" style="64" customWidth="1"/>
    <col min="3583" max="3583" width="10.7109375" style="64" customWidth="1"/>
    <col min="3584" max="3584" width="7.42578125" style="64" customWidth="1"/>
    <col min="3585" max="3585" width="8.42578125" style="64" customWidth="1"/>
    <col min="3586" max="3586" width="11" style="64" customWidth="1"/>
    <col min="3587" max="3587" width="10.140625" style="64" customWidth="1"/>
    <col min="3588" max="3588" width="9.140625" style="64" customWidth="1"/>
    <col min="3589" max="3589" width="8.7109375" style="64" customWidth="1"/>
    <col min="3590" max="3590" width="10.7109375" style="64" customWidth="1"/>
    <col min="3591" max="3591" width="12.42578125" style="64" customWidth="1"/>
    <col min="3592" max="3592" width="11.42578125" style="64" customWidth="1"/>
    <col min="3593" max="3593" width="13.7109375" style="64" customWidth="1"/>
    <col min="3594" max="3598" width="0" style="64" hidden="1" customWidth="1"/>
    <col min="3599" max="3836" width="9.140625" style="64"/>
    <col min="3837" max="3837" width="3.7109375" style="64" customWidth="1"/>
    <col min="3838" max="3838" width="20.5703125" style="64" customWidth="1"/>
    <col min="3839" max="3839" width="10.7109375" style="64" customWidth="1"/>
    <col min="3840" max="3840" width="7.42578125" style="64" customWidth="1"/>
    <col min="3841" max="3841" width="8.42578125" style="64" customWidth="1"/>
    <col min="3842" max="3842" width="11" style="64" customWidth="1"/>
    <col min="3843" max="3843" width="10.140625" style="64" customWidth="1"/>
    <col min="3844" max="3844" width="9.140625" style="64" customWidth="1"/>
    <col min="3845" max="3845" width="8.7109375" style="64" customWidth="1"/>
    <col min="3846" max="3846" width="10.7109375" style="64" customWidth="1"/>
    <col min="3847" max="3847" width="12.42578125" style="64" customWidth="1"/>
    <col min="3848" max="3848" width="11.42578125" style="64" customWidth="1"/>
    <col min="3849" max="3849" width="13.7109375" style="64" customWidth="1"/>
    <col min="3850" max="3854" width="0" style="64" hidden="1" customWidth="1"/>
    <col min="3855" max="4092" width="9.140625" style="64"/>
    <col min="4093" max="4093" width="3.7109375" style="64" customWidth="1"/>
    <col min="4094" max="4094" width="20.5703125" style="64" customWidth="1"/>
    <col min="4095" max="4095" width="10.7109375" style="64" customWidth="1"/>
    <col min="4096" max="4096" width="7.42578125" style="64" customWidth="1"/>
    <col min="4097" max="4097" width="8.42578125" style="64" customWidth="1"/>
    <col min="4098" max="4098" width="11" style="64" customWidth="1"/>
    <col min="4099" max="4099" width="10.140625" style="64" customWidth="1"/>
    <col min="4100" max="4100" width="9.140625" style="64" customWidth="1"/>
    <col min="4101" max="4101" width="8.7109375" style="64" customWidth="1"/>
    <col min="4102" max="4102" width="10.7109375" style="64" customWidth="1"/>
    <col min="4103" max="4103" width="12.42578125" style="64" customWidth="1"/>
    <col min="4104" max="4104" width="11.42578125" style="64" customWidth="1"/>
    <col min="4105" max="4105" width="13.7109375" style="64" customWidth="1"/>
    <col min="4106" max="4110" width="0" style="64" hidden="1" customWidth="1"/>
    <col min="4111" max="4348" width="9.140625" style="64"/>
    <col min="4349" max="4349" width="3.7109375" style="64" customWidth="1"/>
    <col min="4350" max="4350" width="20.5703125" style="64" customWidth="1"/>
    <col min="4351" max="4351" width="10.7109375" style="64" customWidth="1"/>
    <col min="4352" max="4352" width="7.42578125" style="64" customWidth="1"/>
    <col min="4353" max="4353" width="8.42578125" style="64" customWidth="1"/>
    <col min="4354" max="4354" width="11" style="64" customWidth="1"/>
    <col min="4355" max="4355" width="10.140625" style="64" customWidth="1"/>
    <col min="4356" max="4356" width="9.140625" style="64" customWidth="1"/>
    <col min="4357" max="4357" width="8.7109375" style="64" customWidth="1"/>
    <col min="4358" max="4358" width="10.7109375" style="64" customWidth="1"/>
    <col min="4359" max="4359" width="12.42578125" style="64" customWidth="1"/>
    <col min="4360" max="4360" width="11.42578125" style="64" customWidth="1"/>
    <col min="4361" max="4361" width="13.7109375" style="64" customWidth="1"/>
    <col min="4362" max="4366" width="0" style="64" hidden="1" customWidth="1"/>
    <col min="4367" max="4604" width="9.140625" style="64"/>
    <col min="4605" max="4605" width="3.7109375" style="64" customWidth="1"/>
    <col min="4606" max="4606" width="20.5703125" style="64" customWidth="1"/>
    <col min="4607" max="4607" width="10.7109375" style="64" customWidth="1"/>
    <col min="4608" max="4608" width="7.42578125" style="64" customWidth="1"/>
    <col min="4609" max="4609" width="8.42578125" style="64" customWidth="1"/>
    <col min="4610" max="4610" width="11" style="64" customWidth="1"/>
    <col min="4611" max="4611" width="10.140625" style="64" customWidth="1"/>
    <col min="4612" max="4612" width="9.140625" style="64" customWidth="1"/>
    <col min="4613" max="4613" width="8.7109375" style="64" customWidth="1"/>
    <col min="4614" max="4614" width="10.7109375" style="64" customWidth="1"/>
    <col min="4615" max="4615" width="12.42578125" style="64" customWidth="1"/>
    <col min="4616" max="4616" width="11.42578125" style="64" customWidth="1"/>
    <col min="4617" max="4617" width="13.7109375" style="64" customWidth="1"/>
    <col min="4618" max="4622" width="0" style="64" hidden="1" customWidth="1"/>
    <col min="4623" max="4860" width="9.140625" style="64"/>
    <col min="4861" max="4861" width="3.7109375" style="64" customWidth="1"/>
    <col min="4862" max="4862" width="20.5703125" style="64" customWidth="1"/>
    <col min="4863" max="4863" width="10.7109375" style="64" customWidth="1"/>
    <col min="4864" max="4864" width="7.42578125" style="64" customWidth="1"/>
    <col min="4865" max="4865" width="8.42578125" style="64" customWidth="1"/>
    <col min="4866" max="4866" width="11" style="64" customWidth="1"/>
    <col min="4867" max="4867" width="10.140625" style="64" customWidth="1"/>
    <col min="4868" max="4868" width="9.140625" style="64" customWidth="1"/>
    <col min="4869" max="4869" width="8.7109375" style="64" customWidth="1"/>
    <col min="4870" max="4870" width="10.7109375" style="64" customWidth="1"/>
    <col min="4871" max="4871" width="12.42578125" style="64" customWidth="1"/>
    <col min="4872" max="4872" width="11.42578125" style="64" customWidth="1"/>
    <col min="4873" max="4873" width="13.7109375" style="64" customWidth="1"/>
    <col min="4874" max="4878" width="0" style="64" hidden="1" customWidth="1"/>
    <col min="4879" max="5116" width="9.140625" style="64"/>
    <col min="5117" max="5117" width="3.7109375" style="64" customWidth="1"/>
    <col min="5118" max="5118" width="20.5703125" style="64" customWidth="1"/>
    <col min="5119" max="5119" width="10.7109375" style="64" customWidth="1"/>
    <col min="5120" max="5120" width="7.42578125" style="64" customWidth="1"/>
    <col min="5121" max="5121" width="8.42578125" style="64" customWidth="1"/>
    <col min="5122" max="5122" width="11" style="64" customWidth="1"/>
    <col min="5123" max="5123" width="10.140625" style="64" customWidth="1"/>
    <col min="5124" max="5124" width="9.140625" style="64" customWidth="1"/>
    <col min="5125" max="5125" width="8.7109375" style="64" customWidth="1"/>
    <col min="5126" max="5126" width="10.7109375" style="64" customWidth="1"/>
    <col min="5127" max="5127" width="12.42578125" style="64" customWidth="1"/>
    <col min="5128" max="5128" width="11.42578125" style="64" customWidth="1"/>
    <col min="5129" max="5129" width="13.7109375" style="64" customWidth="1"/>
    <col min="5130" max="5134" width="0" style="64" hidden="1" customWidth="1"/>
    <col min="5135" max="5372" width="9.140625" style="64"/>
    <col min="5373" max="5373" width="3.7109375" style="64" customWidth="1"/>
    <col min="5374" max="5374" width="20.5703125" style="64" customWidth="1"/>
    <col min="5375" max="5375" width="10.7109375" style="64" customWidth="1"/>
    <col min="5376" max="5376" width="7.42578125" style="64" customWidth="1"/>
    <col min="5377" max="5377" width="8.42578125" style="64" customWidth="1"/>
    <col min="5378" max="5378" width="11" style="64" customWidth="1"/>
    <col min="5379" max="5379" width="10.140625" style="64" customWidth="1"/>
    <col min="5380" max="5380" width="9.140625" style="64" customWidth="1"/>
    <col min="5381" max="5381" width="8.7109375" style="64" customWidth="1"/>
    <col min="5382" max="5382" width="10.7109375" style="64" customWidth="1"/>
    <col min="5383" max="5383" width="12.42578125" style="64" customWidth="1"/>
    <col min="5384" max="5384" width="11.42578125" style="64" customWidth="1"/>
    <col min="5385" max="5385" width="13.7109375" style="64" customWidth="1"/>
    <col min="5386" max="5390" width="0" style="64" hidden="1" customWidth="1"/>
    <col min="5391" max="5628" width="9.140625" style="64"/>
    <col min="5629" max="5629" width="3.7109375" style="64" customWidth="1"/>
    <col min="5630" max="5630" width="20.5703125" style="64" customWidth="1"/>
    <col min="5631" max="5631" width="10.7109375" style="64" customWidth="1"/>
    <col min="5632" max="5632" width="7.42578125" style="64" customWidth="1"/>
    <col min="5633" max="5633" width="8.42578125" style="64" customWidth="1"/>
    <col min="5634" max="5634" width="11" style="64" customWidth="1"/>
    <col min="5635" max="5635" width="10.140625" style="64" customWidth="1"/>
    <col min="5636" max="5636" width="9.140625" style="64" customWidth="1"/>
    <col min="5637" max="5637" width="8.7109375" style="64" customWidth="1"/>
    <col min="5638" max="5638" width="10.7109375" style="64" customWidth="1"/>
    <col min="5639" max="5639" width="12.42578125" style="64" customWidth="1"/>
    <col min="5640" max="5640" width="11.42578125" style="64" customWidth="1"/>
    <col min="5641" max="5641" width="13.7109375" style="64" customWidth="1"/>
    <col min="5642" max="5646" width="0" style="64" hidden="1" customWidth="1"/>
    <col min="5647" max="5884" width="9.140625" style="64"/>
    <col min="5885" max="5885" width="3.7109375" style="64" customWidth="1"/>
    <col min="5886" max="5886" width="20.5703125" style="64" customWidth="1"/>
    <col min="5887" max="5887" width="10.7109375" style="64" customWidth="1"/>
    <col min="5888" max="5888" width="7.42578125" style="64" customWidth="1"/>
    <col min="5889" max="5889" width="8.42578125" style="64" customWidth="1"/>
    <col min="5890" max="5890" width="11" style="64" customWidth="1"/>
    <col min="5891" max="5891" width="10.140625" style="64" customWidth="1"/>
    <col min="5892" max="5892" width="9.140625" style="64" customWidth="1"/>
    <col min="5893" max="5893" width="8.7109375" style="64" customWidth="1"/>
    <col min="5894" max="5894" width="10.7109375" style="64" customWidth="1"/>
    <col min="5895" max="5895" width="12.42578125" style="64" customWidth="1"/>
    <col min="5896" max="5896" width="11.42578125" style="64" customWidth="1"/>
    <col min="5897" max="5897" width="13.7109375" style="64" customWidth="1"/>
    <col min="5898" max="5902" width="0" style="64" hidden="1" customWidth="1"/>
    <col min="5903" max="6140" width="9.140625" style="64"/>
    <col min="6141" max="6141" width="3.7109375" style="64" customWidth="1"/>
    <col min="6142" max="6142" width="20.5703125" style="64" customWidth="1"/>
    <col min="6143" max="6143" width="10.7109375" style="64" customWidth="1"/>
    <col min="6144" max="6144" width="7.42578125" style="64" customWidth="1"/>
    <col min="6145" max="6145" width="8.42578125" style="64" customWidth="1"/>
    <col min="6146" max="6146" width="11" style="64" customWidth="1"/>
    <col min="6147" max="6147" width="10.140625" style="64" customWidth="1"/>
    <col min="6148" max="6148" width="9.140625" style="64" customWidth="1"/>
    <col min="6149" max="6149" width="8.7109375" style="64" customWidth="1"/>
    <col min="6150" max="6150" width="10.7109375" style="64" customWidth="1"/>
    <col min="6151" max="6151" width="12.42578125" style="64" customWidth="1"/>
    <col min="6152" max="6152" width="11.42578125" style="64" customWidth="1"/>
    <col min="6153" max="6153" width="13.7109375" style="64" customWidth="1"/>
    <col min="6154" max="6158" width="0" style="64" hidden="1" customWidth="1"/>
    <col min="6159" max="6396" width="9.140625" style="64"/>
    <col min="6397" max="6397" width="3.7109375" style="64" customWidth="1"/>
    <col min="6398" max="6398" width="20.5703125" style="64" customWidth="1"/>
    <col min="6399" max="6399" width="10.7109375" style="64" customWidth="1"/>
    <col min="6400" max="6400" width="7.42578125" style="64" customWidth="1"/>
    <col min="6401" max="6401" width="8.42578125" style="64" customWidth="1"/>
    <col min="6402" max="6402" width="11" style="64" customWidth="1"/>
    <col min="6403" max="6403" width="10.140625" style="64" customWidth="1"/>
    <col min="6404" max="6404" width="9.140625" style="64" customWidth="1"/>
    <col min="6405" max="6405" width="8.7109375" style="64" customWidth="1"/>
    <col min="6406" max="6406" width="10.7109375" style="64" customWidth="1"/>
    <col min="6407" max="6407" width="12.42578125" style="64" customWidth="1"/>
    <col min="6408" max="6408" width="11.42578125" style="64" customWidth="1"/>
    <col min="6409" max="6409" width="13.7109375" style="64" customWidth="1"/>
    <col min="6410" max="6414" width="0" style="64" hidden="1" customWidth="1"/>
    <col min="6415" max="6652" width="9.140625" style="64"/>
    <col min="6653" max="6653" width="3.7109375" style="64" customWidth="1"/>
    <col min="6654" max="6654" width="20.5703125" style="64" customWidth="1"/>
    <col min="6655" max="6655" width="10.7109375" style="64" customWidth="1"/>
    <col min="6656" max="6656" width="7.42578125" style="64" customWidth="1"/>
    <col min="6657" max="6657" width="8.42578125" style="64" customWidth="1"/>
    <col min="6658" max="6658" width="11" style="64" customWidth="1"/>
    <col min="6659" max="6659" width="10.140625" style="64" customWidth="1"/>
    <col min="6660" max="6660" width="9.140625" style="64" customWidth="1"/>
    <col min="6661" max="6661" width="8.7109375" style="64" customWidth="1"/>
    <col min="6662" max="6662" width="10.7109375" style="64" customWidth="1"/>
    <col min="6663" max="6663" width="12.42578125" style="64" customWidth="1"/>
    <col min="6664" max="6664" width="11.42578125" style="64" customWidth="1"/>
    <col min="6665" max="6665" width="13.7109375" style="64" customWidth="1"/>
    <col min="6666" max="6670" width="0" style="64" hidden="1" customWidth="1"/>
    <col min="6671" max="6908" width="9.140625" style="64"/>
    <col min="6909" max="6909" width="3.7109375" style="64" customWidth="1"/>
    <col min="6910" max="6910" width="20.5703125" style="64" customWidth="1"/>
    <col min="6911" max="6911" width="10.7109375" style="64" customWidth="1"/>
    <col min="6912" max="6912" width="7.42578125" style="64" customWidth="1"/>
    <col min="6913" max="6913" width="8.42578125" style="64" customWidth="1"/>
    <col min="6914" max="6914" width="11" style="64" customWidth="1"/>
    <col min="6915" max="6915" width="10.140625" style="64" customWidth="1"/>
    <col min="6916" max="6916" width="9.140625" style="64" customWidth="1"/>
    <col min="6917" max="6917" width="8.7109375" style="64" customWidth="1"/>
    <col min="6918" max="6918" width="10.7109375" style="64" customWidth="1"/>
    <col min="6919" max="6919" width="12.42578125" style="64" customWidth="1"/>
    <col min="6920" max="6920" width="11.42578125" style="64" customWidth="1"/>
    <col min="6921" max="6921" width="13.7109375" style="64" customWidth="1"/>
    <col min="6922" max="6926" width="0" style="64" hidden="1" customWidth="1"/>
    <col min="6927" max="7164" width="9.140625" style="64"/>
    <col min="7165" max="7165" width="3.7109375" style="64" customWidth="1"/>
    <col min="7166" max="7166" width="20.5703125" style="64" customWidth="1"/>
    <col min="7167" max="7167" width="10.7109375" style="64" customWidth="1"/>
    <col min="7168" max="7168" width="7.42578125" style="64" customWidth="1"/>
    <col min="7169" max="7169" width="8.42578125" style="64" customWidth="1"/>
    <col min="7170" max="7170" width="11" style="64" customWidth="1"/>
    <col min="7171" max="7171" width="10.140625" style="64" customWidth="1"/>
    <col min="7172" max="7172" width="9.140625" style="64" customWidth="1"/>
    <col min="7173" max="7173" width="8.7109375" style="64" customWidth="1"/>
    <col min="7174" max="7174" width="10.7109375" style="64" customWidth="1"/>
    <col min="7175" max="7175" width="12.42578125" style="64" customWidth="1"/>
    <col min="7176" max="7176" width="11.42578125" style="64" customWidth="1"/>
    <col min="7177" max="7177" width="13.7109375" style="64" customWidth="1"/>
    <col min="7178" max="7182" width="0" style="64" hidden="1" customWidth="1"/>
    <col min="7183" max="7420" width="9.140625" style="64"/>
    <col min="7421" max="7421" width="3.7109375" style="64" customWidth="1"/>
    <col min="7422" max="7422" width="20.5703125" style="64" customWidth="1"/>
    <col min="7423" max="7423" width="10.7109375" style="64" customWidth="1"/>
    <col min="7424" max="7424" width="7.42578125" style="64" customWidth="1"/>
    <col min="7425" max="7425" width="8.42578125" style="64" customWidth="1"/>
    <col min="7426" max="7426" width="11" style="64" customWidth="1"/>
    <col min="7427" max="7427" width="10.140625" style="64" customWidth="1"/>
    <col min="7428" max="7428" width="9.140625" style="64" customWidth="1"/>
    <col min="7429" max="7429" width="8.7109375" style="64" customWidth="1"/>
    <col min="7430" max="7430" width="10.7109375" style="64" customWidth="1"/>
    <col min="7431" max="7431" width="12.42578125" style="64" customWidth="1"/>
    <col min="7432" max="7432" width="11.42578125" style="64" customWidth="1"/>
    <col min="7433" max="7433" width="13.7109375" style="64" customWidth="1"/>
    <col min="7434" max="7438" width="0" style="64" hidden="1" customWidth="1"/>
    <col min="7439" max="7676" width="9.140625" style="64"/>
    <col min="7677" max="7677" width="3.7109375" style="64" customWidth="1"/>
    <col min="7678" max="7678" width="20.5703125" style="64" customWidth="1"/>
    <col min="7679" max="7679" width="10.7109375" style="64" customWidth="1"/>
    <col min="7680" max="7680" width="7.42578125" style="64" customWidth="1"/>
    <col min="7681" max="7681" width="8.42578125" style="64" customWidth="1"/>
    <col min="7682" max="7682" width="11" style="64" customWidth="1"/>
    <col min="7683" max="7683" width="10.140625" style="64" customWidth="1"/>
    <col min="7684" max="7684" width="9.140625" style="64" customWidth="1"/>
    <col min="7685" max="7685" width="8.7109375" style="64" customWidth="1"/>
    <col min="7686" max="7686" width="10.7109375" style="64" customWidth="1"/>
    <col min="7687" max="7687" width="12.42578125" style="64" customWidth="1"/>
    <col min="7688" max="7688" width="11.42578125" style="64" customWidth="1"/>
    <col min="7689" max="7689" width="13.7109375" style="64" customWidth="1"/>
    <col min="7690" max="7694" width="0" style="64" hidden="1" customWidth="1"/>
    <col min="7695" max="7932" width="9.140625" style="64"/>
    <col min="7933" max="7933" width="3.7109375" style="64" customWidth="1"/>
    <col min="7934" max="7934" width="20.5703125" style="64" customWidth="1"/>
    <col min="7935" max="7935" width="10.7109375" style="64" customWidth="1"/>
    <col min="7936" max="7936" width="7.42578125" style="64" customWidth="1"/>
    <col min="7937" max="7937" width="8.42578125" style="64" customWidth="1"/>
    <col min="7938" max="7938" width="11" style="64" customWidth="1"/>
    <col min="7939" max="7939" width="10.140625" style="64" customWidth="1"/>
    <col min="7940" max="7940" width="9.140625" style="64" customWidth="1"/>
    <col min="7941" max="7941" width="8.7109375" style="64" customWidth="1"/>
    <col min="7942" max="7942" width="10.7109375" style="64" customWidth="1"/>
    <col min="7943" max="7943" width="12.42578125" style="64" customWidth="1"/>
    <col min="7944" max="7944" width="11.42578125" style="64" customWidth="1"/>
    <col min="7945" max="7945" width="13.7109375" style="64" customWidth="1"/>
    <col min="7946" max="7950" width="0" style="64" hidden="1" customWidth="1"/>
    <col min="7951" max="8188" width="9.140625" style="64"/>
    <col min="8189" max="8189" width="3.7109375" style="64" customWidth="1"/>
    <col min="8190" max="8190" width="20.5703125" style="64" customWidth="1"/>
    <col min="8191" max="8191" width="10.7109375" style="64" customWidth="1"/>
    <col min="8192" max="8192" width="7.42578125" style="64" customWidth="1"/>
    <col min="8193" max="8193" width="8.42578125" style="64" customWidth="1"/>
    <col min="8194" max="8194" width="11" style="64" customWidth="1"/>
    <col min="8195" max="8195" width="10.140625" style="64" customWidth="1"/>
    <col min="8196" max="8196" width="9.140625" style="64" customWidth="1"/>
    <col min="8197" max="8197" width="8.7109375" style="64" customWidth="1"/>
    <col min="8198" max="8198" width="10.7109375" style="64" customWidth="1"/>
    <col min="8199" max="8199" width="12.42578125" style="64" customWidth="1"/>
    <col min="8200" max="8200" width="11.42578125" style="64" customWidth="1"/>
    <col min="8201" max="8201" width="13.7109375" style="64" customWidth="1"/>
    <col min="8202" max="8206" width="0" style="64" hidden="1" customWidth="1"/>
    <col min="8207" max="8444" width="9.140625" style="64"/>
    <col min="8445" max="8445" width="3.7109375" style="64" customWidth="1"/>
    <col min="8446" max="8446" width="20.5703125" style="64" customWidth="1"/>
    <col min="8447" max="8447" width="10.7109375" style="64" customWidth="1"/>
    <col min="8448" max="8448" width="7.42578125" style="64" customWidth="1"/>
    <col min="8449" max="8449" width="8.42578125" style="64" customWidth="1"/>
    <col min="8450" max="8450" width="11" style="64" customWidth="1"/>
    <col min="8451" max="8451" width="10.140625" style="64" customWidth="1"/>
    <col min="8452" max="8452" width="9.140625" style="64" customWidth="1"/>
    <col min="8453" max="8453" width="8.7109375" style="64" customWidth="1"/>
    <col min="8454" max="8454" width="10.7109375" style="64" customWidth="1"/>
    <col min="8455" max="8455" width="12.42578125" style="64" customWidth="1"/>
    <col min="8456" max="8456" width="11.42578125" style="64" customWidth="1"/>
    <col min="8457" max="8457" width="13.7109375" style="64" customWidth="1"/>
    <col min="8458" max="8462" width="0" style="64" hidden="1" customWidth="1"/>
    <col min="8463" max="8700" width="9.140625" style="64"/>
    <col min="8701" max="8701" width="3.7109375" style="64" customWidth="1"/>
    <col min="8702" max="8702" width="20.5703125" style="64" customWidth="1"/>
    <col min="8703" max="8703" width="10.7109375" style="64" customWidth="1"/>
    <col min="8704" max="8704" width="7.42578125" style="64" customWidth="1"/>
    <col min="8705" max="8705" width="8.42578125" style="64" customWidth="1"/>
    <col min="8706" max="8706" width="11" style="64" customWidth="1"/>
    <col min="8707" max="8707" width="10.140625" style="64" customWidth="1"/>
    <col min="8708" max="8708" width="9.140625" style="64" customWidth="1"/>
    <col min="8709" max="8709" width="8.7109375" style="64" customWidth="1"/>
    <col min="8710" max="8710" width="10.7109375" style="64" customWidth="1"/>
    <col min="8711" max="8711" width="12.42578125" style="64" customWidth="1"/>
    <col min="8712" max="8712" width="11.42578125" style="64" customWidth="1"/>
    <col min="8713" max="8713" width="13.7109375" style="64" customWidth="1"/>
    <col min="8714" max="8718" width="0" style="64" hidden="1" customWidth="1"/>
    <col min="8719" max="8956" width="9.140625" style="64"/>
    <col min="8957" max="8957" width="3.7109375" style="64" customWidth="1"/>
    <col min="8958" max="8958" width="20.5703125" style="64" customWidth="1"/>
    <col min="8959" max="8959" width="10.7109375" style="64" customWidth="1"/>
    <col min="8960" max="8960" width="7.42578125" style="64" customWidth="1"/>
    <col min="8961" max="8961" width="8.42578125" style="64" customWidth="1"/>
    <col min="8962" max="8962" width="11" style="64" customWidth="1"/>
    <col min="8963" max="8963" width="10.140625" style="64" customWidth="1"/>
    <col min="8964" max="8964" width="9.140625" style="64" customWidth="1"/>
    <col min="8965" max="8965" width="8.7109375" style="64" customWidth="1"/>
    <col min="8966" max="8966" width="10.7109375" style="64" customWidth="1"/>
    <col min="8967" max="8967" width="12.42578125" style="64" customWidth="1"/>
    <col min="8968" max="8968" width="11.42578125" style="64" customWidth="1"/>
    <col min="8969" max="8969" width="13.7109375" style="64" customWidth="1"/>
    <col min="8970" max="8974" width="0" style="64" hidden="1" customWidth="1"/>
    <col min="8975" max="9212" width="9.140625" style="64"/>
    <col min="9213" max="9213" width="3.7109375" style="64" customWidth="1"/>
    <col min="9214" max="9214" width="20.5703125" style="64" customWidth="1"/>
    <col min="9215" max="9215" width="10.7109375" style="64" customWidth="1"/>
    <col min="9216" max="9216" width="7.42578125" style="64" customWidth="1"/>
    <col min="9217" max="9217" width="8.42578125" style="64" customWidth="1"/>
    <col min="9218" max="9218" width="11" style="64" customWidth="1"/>
    <col min="9219" max="9219" width="10.140625" style="64" customWidth="1"/>
    <col min="9220" max="9220" width="9.140625" style="64" customWidth="1"/>
    <col min="9221" max="9221" width="8.7109375" style="64" customWidth="1"/>
    <col min="9222" max="9222" width="10.7109375" style="64" customWidth="1"/>
    <col min="9223" max="9223" width="12.42578125" style="64" customWidth="1"/>
    <col min="9224" max="9224" width="11.42578125" style="64" customWidth="1"/>
    <col min="9225" max="9225" width="13.7109375" style="64" customWidth="1"/>
    <col min="9226" max="9230" width="0" style="64" hidden="1" customWidth="1"/>
    <col min="9231" max="9468" width="9.140625" style="64"/>
    <col min="9469" max="9469" width="3.7109375" style="64" customWidth="1"/>
    <col min="9470" max="9470" width="20.5703125" style="64" customWidth="1"/>
    <col min="9471" max="9471" width="10.7109375" style="64" customWidth="1"/>
    <col min="9472" max="9472" width="7.42578125" style="64" customWidth="1"/>
    <col min="9473" max="9473" width="8.42578125" style="64" customWidth="1"/>
    <col min="9474" max="9474" width="11" style="64" customWidth="1"/>
    <col min="9475" max="9475" width="10.140625" style="64" customWidth="1"/>
    <col min="9476" max="9476" width="9.140625" style="64" customWidth="1"/>
    <col min="9477" max="9477" width="8.7109375" style="64" customWidth="1"/>
    <col min="9478" max="9478" width="10.7109375" style="64" customWidth="1"/>
    <col min="9479" max="9479" width="12.42578125" style="64" customWidth="1"/>
    <col min="9480" max="9480" width="11.42578125" style="64" customWidth="1"/>
    <col min="9481" max="9481" width="13.7109375" style="64" customWidth="1"/>
    <col min="9482" max="9486" width="0" style="64" hidden="1" customWidth="1"/>
    <col min="9487" max="9724" width="9.140625" style="64"/>
    <col min="9725" max="9725" width="3.7109375" style="64" customWidth="1"/>
    <col min="9726" max="9726" width="20.5703125" style="64" customWidth="1"/>
    <col min="9727" max="9727" width="10.7109375" style="64" customWidth="1"/>
    <col min="9728" max="9728" width="7.42578125" style="64" customWidth="1"/>
    <col min="9729" max="9729" width="8.42578125" style="64" customWidth="1"/>
    <col min="9730" max="9730" width="11" style="64" customWidth="1"/>
    <col min="9731" max="9731" width="10.140625" style="64" customWidth="1"/>
    <col min="9732" max="9732" width="9.140625" style="64" customWidth="1"/>
    <col min="9733" max="9733" width="8.7109375" style="64" customWidth="1"/>
    <col min="9734" max="9734" width="10.7109375" style="64" customWidth="1"/>
    <col min="9735" max="9735" width="12.42578125" style="64" customWidth="1"/>
    <col min="9736" max="9736" width="11.42578125" style="64" customWidth="1"/>
    <col min="9737" max="9737" width="13.7109375" style="64" customWidth="1"/>
    <col min="9738" max="9742" width="0" style="64" hidden="1" customWidth="1"/>
    <col min="9743" max="9980" width="9.140625" style="64"/>
    <col min="9981" max="9981" width="3.7109375" style="64" customWidth="1"/>
    <col min="9982" max="9982" width="20.5703125" style="64" customWidth="1"/>
    <col min="9983" max="9983" width="10.7109375" style="64" customWidth="1"/>
    <col min="9984" max="9984" width="7.42578125" style="64" customWidth="1"/>
    <col min="9985" max="9985" width="8.42578125" style="64" customWidth="1"/>
    <col min="9986" max="9986" width="11" style="64" customWidth="1"/>
    <col min="9987" max="9987" width="10.140625" style="64" customWidth="1"/>
    <col min="9988" max="9988" width="9.140625" style="64" customWidth="1"/>
    <col min="9989" max="9989" width="8.7109375" style="64" customWidth="1"/>
    <col min="9990" max="9990" width="10.7109375" style="64" customWidth="1"/>
    <col min="9991" max="9991" width="12.42578125" style="64" customWidth="1"/>
    <col min="9992" max="9992" width="11.42578125" style="64" customWidth="1"/>
    <col min="9993" max="9993" width="13.7109375" style="64" customWidth="1"/>
    <col min="9994" max="9998" width="0" style="64" hidden="1" customWidth="1"/>
    <col min="9999" max="10236" width="9.140625" style="64"/>
    <col min="10237" max="10237" width="3.7109375" style="64" customWidth="1"/>
    <col min="10238" max="10238" width="20.5703125" style="64" customWidth="1"/>
    <col min="10239" max="10239" width="10.7109375" style="64" customWidth="1"/>
    <col min="10240" max="10240" width="7.42578125" style="64" customWidth="1"/>
    <col min="10241" max="10241" width="8.42578125" style="64" customWidth="1"/>
    <col min="10242" max="10242" width="11" style="64" customWidth="1"/>
    <col min="10243" max="10243" width="10.140625" style="64" customWidth="1"/>
    <col min="10244" max="10244" width="9.140625" style="64" customWidth="1"/>
    <col min="10245" max="10245" width="8.7109375" style="64" customWidth="1"/>
    <col min="10246" max="10246" width="10.7109375" style="64" customWidth="1"/>
    <col min="10247" max="10247" width="12.42578125" style="64" customWidth="1"/>
    <col min="10248" max="10248" width="11.42578125" style="64" customWidth="1"/>
    <col min="10249" max="10249" width="13.7109375" style="64" customWidth="1"/>
    <col min="10250" max="10254" width="0" style="64" hidden="1" customWidth="1"/>
    <col min="10255" max="10492" width="9.140625" style="64"/>
    <col min="10493" max="10493" width="3.7109375" style="64" customWidth="1"/>
    <col min="10494" max="10494" width="20.5703125" style="64" customWidth="1"/>
    <col min="10495" max="10495" width="10.7109375" style="64" customWidth="1"/>
    <col min="10496" max="10496" width="7.42578125" style="64" customWidth="1"/>
    <col min="10497" max="10497" width="8.42578125" style="64" customWidth="1"/>
    <col min="10498" max="10498" width="11" style="64" customWidth="1"/>
    <col min="10499" max="10499" width="10.140625" style="64" customWidth="1"/>
    <col min="10500" max="10500" width="9.140625" style="64" customWidth="1"/>
    <col min="10501" max="10501" width="8.7109375" style="64" customWidth="1"/>
    <col min="10502" max="10502" width="10.7109375" style="64" customWidth="1"/>
    <col min="10503" max="10503" width="12.42578125" style="64" customWidth="1"/>
    <col min="10504" max="10504" width="11.42578125" style="64" customWidth="1"/>
    <col min="10505" max="10505" width="13.7109375" style="64" customWidth="1"/>
    <col min="10506" max="10510" width="0" style="64" hidden="1" customWidth="1"/>
    <col min="10511" max="10748" width="9.140625" style="64"/>
    <col min="10749" max="10749" width="3.7109375" style="64" customWidth="1"/>
    <col min="10750" max="10750" width="20.5703125" style="64" customWidth="1"/>
    <col min="10751" max="10751" width="10.7109375" style="64" customWidth="1"/>
    <col min="10752" max="10752" width="7.42578125" style="64" customWidth="1"/>
    <col min="10753" max="10753" width="8.42578125" style="64" customWidth="1"/>
    <col min="10754" max="10754" width="11" style="64" customWidth="1"/>
    <col min="10755" max="10755" width="10.140625" style="64" customWidth="1"/>
    <col min="10756" max="10756" width="9.140625" style="64" customWidth="1"/>
    <col min="10757" max="10757" width="8.7109375" style="64" customWidth="1"/>
    <col min="10758" max="10758" width="10.7109375" style="64" customWidth="1"/>
    <col min="10759" max="10759" width="12.42578125" style="64" customWidth="1"/>
    <col min="10760" max="10760" width="11.42578125" style="64" customWidth="1"/>
    <col min="10761" max="10761" width="13.7109375" style="64" customWidth="1"/>
    <col min="10762" max="10766" width="0" style="64" hidden="1" customWidth="1"/>
    <col min="10767" max="11004" width="9.140625" style="64"/>
    <col min="11005" max="11005" width="3.7109375" style="64" customWidth="1"/>
    <col min="11006" max="11006" width="20.5703125" style="64" customWidth="1"/>
    <col min="11007" max="11007" width="10.7109375" style="64" customWidth="1"/>
    <col min="11008" max="11008" width="7.42578125" style="64" customWidth="1"/>
    <col min="11009" max="11009" width="8.42578125" style="64" customWidth="1"/>
    <col min="11010" max="11010" width="11" style="64" customWidth="1"/>
    <col min="11011" max="11011" width="10.140625" style="64" customWidth="1"/>
    <col min="11012" max="11012" width="9.140625" style="64" customWidth="1"/>
    <col min="11013" max="11013" width="8.7109375" style="64" customWidth="1"/>
    <col min="11014" max="11014" width="10.7109375" style="64" customWidth="1"/>
    <col min="11015" max="11015" width="12.42578125" style="64" customWidth="1"/>
    <col min="11016" max="11016" width="11.42578125" style="64" customWidth="1"/>
    <col min="11017" max="11017" width="13.7109375" style="64" customWidth="1"/>
    <col min="11018" max="11022" width="0" style="64" hidden="1" customWidth="1"/>
    <col min="11023" max="11260" width="9.140625" style="64"/>
    <col min="11261" max="11261" width="3.7109375" style="64" customWidth="1"/>
    <col min="11262" max="11262" width="20.5703125" style="64" customWidth="1"/>
    <col min="11263" max="11263" width="10.7109375" style="64" customWidth="1"/>
    <col min="11264" max="11264" width="7.42578125" style="64" customWidth="1"/>
    <col min="11265" max="11265" width="8.42578125" style="64" customWidth="1"/>
    <col min="11266" max="11266" width="11" style="64" customWidth="1"/>
    <col min="11267" max="11267" width="10.140625" style="64" customWidth="1"/>
    <col min="11268" max="11268" width="9.140625" style="64" customWidth="1"/>
    <col min="11269" max="11269" width="8.7109375" style="64" customWidth="1"/>
    <col min="11270" max="11270" width="10.7109375" style="64" customWidth="1"/>
    <col min="11271" max="11271" width="12.42578125" style="64" customWidth="1"/>
    <col min="11272" max="11272" width="11.42578125" style="64" customWidth="1"/>
    <col min="11273" max="11273" width="13.7109375" style="64" customWidth="1"/>
    <col min="11274" max="11278" width="0" style="64" hidden="1" customWidth="1"/>
    <col min="11279" max="11516" width="9.140625" style="64"/>
    <col min="11517" max="11517" width="3.7109375" style="64" customWidth="1"/>
    <col min="11518" max="11518" width="20.5703125" style="64" customWidth="1"/>
    <col min="11519" max="11519" width="10.7109375" style="64" customWidth="1"/>
    <col min="11520" max="11520" width="7.42578125" style="64" customWidth="1"/>
    <col min="11521" max="11521" width="8.42578125" style="64" customWidth="1"/>
    <col min="11522" max="11522" width="11" style="64" customWidth="1"/>
    <col min="11523" max="11523" width="10.140625" style="64" customWidth="1"/>
    <col min="11524" max="11524" width="9.140625" style="64" customWidth="1"/>
    <col min="11525" max="11525" width="8.7109375" style="64" customWidth="1"/>
    <col min="11526" max="11526" width="10.7109375" style="64" customWidth="1"/>
    <col min="11527" max="11527" width="12.42578125" style="64" customWidth="1"/>
    <col min="11528" max="11528" width="11.42578125" style="64" customWidth="1"/>
    <col min="11529" max="11529" width="13.7109375" style="64" customWidth="1"/>
    <col min="11530" max="11534" width="0" style="64" hidden="1" customWidth="1"/>
    <col min="11535" max="11772" width="9.140625" style="64"/>
    <col min="11773" max="11773" width="3.7109375" style="64" customWidth="1"/>
    <col min="11774" max="11774" width="20.5703125" style="64" customWidth="1"/>
    <col min="11775" max="11775" width="10.7109375" style="64" customWidth="1"/>
    <col min="11776" max="11776" width="7.42578125" style="64" customWidth="1"/>
    <col min="11777" max="11777" width="8.42578125" style="64" customWidth="1"/>
    <col min="11778" max="11778" width="11" style="64" customWidth="1"/>
    <col min="11779" max="11779" width="10.140625" style="64" customWidth="1"/>
    <col min="11780" max="11780" width="9.140625" style="64" customWidth="1"/>
    <col min="11781" max="11781" width="8.7109375" style="64" customWidth="1"/>
    <col min="11782" max="11782" width="10.7109375" style="64" customWidth="1"/>
    <col min="11783" max="11783" width="12.42578125" style="64" customWidth="1"/>
    <col min="11784" max="11784" width="11.42578125" style="64" customWidth="1"/>
    <col min="11785" max="11785" width="13.7109375" style="64" customWidth="1"/>
    <col min="11786" max="11790" width="0" style="64" hidden="1" customWidth="1"/>
    <col min="11791" max="12028" width="9.140625" style="64"/>
    <col min="12029" max="12029" width="3.7109375" style="64" customWidth="1"/>
    <col min="12030" max="12030" width="20.5703125" style="64" customWidth="1"/>
    <col min="12031" max="12031" width="10.7109375" style="64" customWidth="1"/>
    <col min="12032" max="12032" width="7.42578125" style="64" customWidth="1"/>
    <col min="12033" max="12033" width="8.42578125" style="64" customWidth="1"/>
    <col min="12034" max="12034" width="11" style="64" customWidth="1"/>
    <col min="12035" max="12035" width="10.140625" style="64" customWidth="1"/>
    <col min="12036" max="12036" width="9.140625" style="64" customWidth="1"/>
    <col min="12037" max="12037" width="8.7109375" style="64" customWidth="1"/>
    <col min="12038" max="12038" width="10.7109375" style="64" customWidth="1"/>
    <col min="12039" max="12039" width="12.42578125" style="64" customWidth="1"/>
    <col min="12040" max="12040" width="11.42578125" style="64" customWidth="1"/>
    <col min="12041" max="12041" width="13.7109375" style="64" customWidth="1"/>
    <col min="12042" max="12046" width="0" style="64" hidden="1" customWidth="1"/>
    <col min="12047" max="12284" width="9.140625" style="64"/>
    <col min="12285" max="12285" width="3.7109375" style="64" customWidth="1"/>
    <col min="12286" max="12286" width="20.5703125" style="64" customWidth="1"/>
    <col min="12287" max="12287" width="10.7109375" style="64" customWidth="1"/>
    <col min="12288" max="12288" width="7.42578125" style="64" customWidth="1"/>
    <col min="12289" max="12289" width="8.42578125" style="64" customWidth="1"/>
    <col min="12290" max="12290" width="11" style="64" customWidth="1"/>
    <col min="12291" max="12291" width="10.140625" style="64" customWidth="1"/>
    <col min="12292" max="12292" width="9.140625" style="64" customWidth="1"/>
    <col min="12293" max="12293" width="8.7109375" style="64" customWidth="1"/>
    <col min="12294" max="12294" width="10.7109375" style="64" customWidth="1"/>
    <col min="12295" max="12295" width="12.42578125" style="64" customWidth="1"/>
    <col min="12296" max="12296" width="11.42578125" style="64" customWidth="1"/>
    <col min="12297" max="12297" width="13.7109375" style="64" customWidth="1"/>
    <col min="12298" max="12302" width="0" style="64" hidden="1" customWidth="1"/>
    <col min="12303" max="12540" width="9.140625" style="64"/>
    <col min="12541" max="12541" width="3.7109375" style="64" customWidth="1"/>
    <col min="12542" max="12542" width="20.5703125" style="64" customWidth="1"/>
    <col min="12543" max="12543" width="10.7109375" style="64" customWidth="1"/>
    <col min="12544" max="12544" width="7.42578125" style="64" customWidth="1"/>
    <col min="12545" max="12545" width="8.42578125" style="64" customWidth="1"/>
    <col min="12546" max="12546" width="11" style="64" customWidth="1"/>
    <col min="12547" max="12547" width="10.140625" style="64" customWidth="1"/>
    <col min="12548" max="12548" width="9.140625" style="64" customWidth="1"/>
    <col min="12549" max="12549" width="8.7109375" style="64" customWidth="1"/>
    <col min="12550" max="12550" width="10.7109375" style="64" customWidth="1"/>
    <col min="12551" max="12551" width="12.42578125" style="64" customWidth="1"/>
    <col min="12552" max="12552" width="11.42578125" style="64" customWidth="1"/>
    <col min="12553" max="12553" width="13.7109375" style="64" customWidth="1"/>
    <col min="12554" max="12558" width="0" style="64" hidden="1" customWidth="1"/>
    <col min="12559" max="12796" width="9.140625" style="64"/>
    <col min="12797" max="12797" width="3.7109375" style="64" customWidth="1"/>
    <col min="12798" max="12798" width="20.5703125" style="64" customWidth="1"/>
    <col min="12799" max="12799" width="10.7109375" style="64" customWidth="1"/>
    <col min="12800" max="12800" width="7.42578125" style="64" customWidth="1"/>
    <col min="12801" max="12801" width="8.42578125" style="64" customWidth="1"/>
    <col min="12802" max="12802" width="11" style="64" customWidth="1"/>
    <col min="12803" max="12803" width="10.140625" style="64" customWidth="1"/>
    <col min="12804" max="12804" width="9.140625" style="64" customWidth="1"/>
    <col min="12805" max="12805" width="8.7109375" style="64" customWidth="1"/>
    <col min="12806" max="12806" width="10.7109375" style="64" customWidth="1"/>
    <col min="12807" max="12807" width="12.42578125" style="64" customWidth="1"/>
    <col min="12808" max="12808" width="11.42578125" style="64" customWidth="1"/>
    <col min="12809" max="12809" width="13.7109375" style="64" customWidth="1"/>
    <col min="12810" max="12814" width="0" style="64" hidden="1" customWidth="1"/>
    <col min="12815" max="13052" width="9.140625" style="64"/>
    <col min="13053" max="13053" width="3.7109375" style="64" customWidth="1"/>
    <col min="13054" max="13054" width="20.5703125" style="64" customWidth="1"/>
    <col min="13055" max="13055" width="10.7109375" style="64" customWidth="1"/>
    <col min="13056" max="13056" width="7.42578125" style="64" customWidth="1"/>
    <col min="13057" max="13057" width="8.42578125" style="64" customWidth="1"/>
    <col min="13058" max="13058" width="11" style="64" customWidth="1"/>
    <col min="13059" max="13059" width="10.140625" style="64" customWidth="1"/>
    <col min="13060" max="13060" width="9.140625" style="64" customWidth="1"/>
    <col min="13061" max="13061" width="8.7109375" style="64" customWidth="1"/>
    <col min="13062" max="13062" width="10.7109375" style="64" customWidth="1"/>
    <col min="13063" max="13063" width="12.42578125" style="64" customWidth="1"/>
    <col min="13064" max="13064" width="11.42578125" style="64" customWidth="1"/>
    <col min="13065" max="13065" width="13.7109375" style="64" customWidth="1"/>
    <col min="13066" max="13070" width="0" style="64" hidden="1" customWidth="1"/>
    <col min="13071" max="13308" width="9.140625" style="64"/>
    <col min="13309" max="13309" width="3.7109375" style="64" customWidth="1"/>
    <col min="13310" max="13310" width="20.5703125" style="64" customWidth="1"/>
    <col min="13311" max="13311" width="10.7109375" style="64" customWidth="1"/>
    <col min="13312" max="13312" width="7.42578125" style="64" customWidth="1"/>
    <col min="13313" max="13313" width="8.42578125" style="64" customWidth="1"/>
    <col min="13314" max="13314" width="11" style="64" customWidth="1"/>
    <col min="13315" max="13315" width="10.140625" style="64" customWidth="1"/>
    <col min="13316" max="13316" width="9.140625" style="64" customWidth="1"/>
    <col min="13317" max="13317" width="8.7109375" style="64" customWidth="1"/>
    <col min="13318" max="13318" width="10.7109375" style="64" customWidth="1"/>
    <col min="13319" max="13319" width="12.42578125" style="64" customWidth="1"/>
    <col min="13320" max="13320" width="11.42578125" style="64" customWidth="1"/>
    <col min="13321" max="13321" width="13.7109375" style="64" customWidth="1"/>
    <col min="13322" max="13326" width="0" style="64" hidden="1" customWidth="1"/>
    <col min="13327" max="13564" width="9.140625" style="64"/>
    <col min="13565" max="13565" width="3.7109375" style="64" customWidth="1"/>
    <col min="13566" max="13566" width="20.5703125" style="64" customWidth="1"/>
    <col min="13567" max="13567" width="10.7109375" style="64" customWidth="1"/>
    <col min="13568" max="13568" width="7.42578125" style="64" customWidth="1"/>
    <col min="13569" max="13569" width="8.42578125" style="64" customWidth="1"/>
    <col min="13570" max="13570" width="11" style="64" customWidth="1"/>
    <col min="13571" max="13571" width="10.140625" style="64" customWidth="1"/>
    <col min="13572" max="13572" width="9.140625" style="64" customWidth="1"/>
    <col min="13573" max="13573" width="8.7109375" style="64" customWidth="1"/>
    <col min="13574" max="13574" width="10.7109375" style="64" customWidth="1"/>
    <col min="13575" max="13575" width="12.42578125" style="64" customWidth="1"/>
    <col min="13576" max="13576" width="11.42578125" style="64" customWidth="1"/>
    <col min="13577" max="13577" width="13.7109375" style="64" customWidth="1"/>
    <col min="13578" max="13582" width="0" style="64" hidden="1" customWidth="1"/>
    <col min="13583" max="13820" width="9.140625" style="64"/>
    <col min="13821" max="13821" width="3.7109375" style="64" customWidth="1"/>
    <col min="13822" max="13822" width="20.5703125" style="64" customWidth="1"/>
    <col min="13823" max="13823" width="10.7109375" style="64" customWidth="1"/>
    <col min="13824" max="13824" width="7.42578125" style="64" customWidth="1"/>
    <col min="13825" max="13825" width="8.42578125" style="64" customWidth="1"/>
    <col min="13826" max="13826" width="11" style="64" customWidth="1"/>
    <col min="13827" max="13827" width="10.140625" style="64" customWidth="1"/>
    <col min="13828" max="13828" width="9.140625" style="64" customWidth="1"/>
    <col min="13829" max="13829" width="8.7109375" style="64" customWidth="1"/>
    <col min="13830" max="13830" width="10.7109375" style="64" customWidth="1"/>
    <col min="13831" max="13831" width="12.42578125" style="64" customWidth="1"/>
    <col min="13832" max="13832" width="11.42578125" style="64" customWidth="1"/>
    <col min="13833" max="13833" width="13.7109375" style="64" customWidth="1"/>
    <col min="13834" max="13838" width="0" style="64" hidden="1" customWidth="1"/>
    <col min="13839" max="14076" width="9.140625" style="64"/>
    <col min="14077" max="14077" width="3.7109375" style="64" customWidth="1"/>
    <col min="14078" max="14078" width="20.5703125" style="64" customWidth="1"/>
    <col min="14079" max="14079" width="10.7109375" style="64" customWidth="1"/>
    <col min="14080" max="14080" width="7.42578125" style="64" customWidth="1"/>
    <col min="14081" max="14081" width="8.42578125" style="64" customWidth="1"/>
    <col min="14082" max="14082" width="11" style="64" customWidth="1"/>
    <col min="14083" max="14083" width="10.140625" style="64" customWidth="1"/>
    <col min="14084" max="14084" width="9.140625" style="64" customWidth="1"/>
    <col min="14085" max="14085" width="8.7109375" style="64" customWidth="1"/>
    <col min="14086" max="14086" width="10.7109375" style="64" customWidth="1"/>
    <col min="14087" max="14087" width="12.42578125" style="64" customWidth="1"/>
    <col min="14088" max="14088" width="11.42578125" style="64" customWidth="1"/>
    <col min="14089" max="14089" width="13.7109375" style="64" customWidth="1"/>
    <col min="14090" max="14094" width="0" style="64" hidden="1" customWidth="1"/>
    <col min="14095" max="14332" width="9.140625" style="64"/>
    <col min="14333" max="14333" width="3.7109375" style="64" customWidth="1"/>
    <col min="14334" max="14334" width="20.5703125" style="64" customWidth="1"/>
    <col min="14335" max="14335" width="10.7109375" style="64" customWidth="1"/>
    <col min="14336" max="14336" width="7.42578125" style="64" customWidth="1"/>
    <col min="14337" max="14337" width="8.42578125" style="64" customWidth="1"/>
    <col min="14338" max="14338" width="11" style="64" customWidth="1"/>
    <col min="14339" max="14339" width="10.140625" style="64" customWidth="1"/>
    <col min="14340" max="14340" width="9.140625" style="64" customWidth="1"/>
    <col min="14341" max="14341" width="8.7109375" style="64" customWidth="1"/>
    <col min="14342" max="14342" width="10.7109375" style="64" customWidth="1"/>
    <col min="14343" max="14343" width="12.42578125" style="64" customWidth="1"/>
    <col min="14344" max="14344" width="11.42578125" style="64" customWidth="1"/>
    <col min="14345" max="14345" width="13.7109375" style="64" customWidth="1"/>
    <col min="14346" max="14350" width="0" style="64" hidden="1" customWidth="1"/>
    <col min="14351" max="14588" width="9.140625" style="64"/>
    <col min="14589" max="14589" width="3.7109375" style="64" customWidth="1"/>
    <col min="14590" max="14590" width="20.5703125" style="64" customWidth="1"/>
    <col min="14591" max="14591" width="10.7109375" style="64" customWidth="1"/>
    <col min="14592" max="14592" width="7.42578125" style="64" customWidth="1"/>
    <col min="14593" max="14593" width="8.42578125" style="64" customWidth="1"/>
    <col min="14594" max="14594" width="11" style="64" customWidth="1"/>
    <col min="14595" max="14595" width="10.140625" style="64" customWidth="1"/>
    <col min="14596" max="14596" width="9.140625" style="64" customWidth="1"/>
    <col min="14597" max="14597" width="8.7109375" style="64" customWidth="1"/>
    <col min="14598" max="14598" width="10.7109375" style="64" customWidth="1"/>
    <col min="14599" max="14599" width="12.42578125" style="64" customWidth="1"/>
    <col min="14600" max="14600" width="11.42578125" style="64" customWidth="1"/>
    <col min="14601" max="14601" width="13.7109375" style="64" customWidth="1"/>
    <col min="14602" max="14606" width="0" style="64" hidden="1" customWidth="1"/>
    <col min="14607" max="14844" width="9.140625" style="64"/>
    <col min="14845" max="14845" width="3.7109375" style="64" customWidth="1"/>
    <col min="14846" max="14846" width="20.5703125" style="64" customWidth="1"/>
    <col min="14847" max="14847" width="10.7109375" style="64" customWidth="1"/>
    <col min="14848" max="14848" width="7.42578125" style="64" customWidth="1"/>
    <col min="14849" max="14849" width="8.42578125" style="64" customWidth="1"/>
    <col min="14850" max="14850" width="11" style="64" customWidth="1"/>
    <col min="14851" max="14851" width="10.140625" style="64" customWidth="1"/>
    <col min="14852" max="14852" width="9.140625" style="64" customWidth="1"/>
    <col min="14853" max="14853" width="8.7109375" style="64" customWidth="1"/>
    <col min="14854" max="14854" width="10.7109375" style="64" customWidth="1"/>
    <col min="14855" max="14855" width="12.42578125" style="64" customWidth="1"/>
    <col min="14856" max="14856" width="11.42578125" style="64" customWidth="1"/>
    <col min="14857" max="14857" width="13.7109375" style="64" customWidth="1"/>
    <col min="14858" max="14862" width="0" style="64" hidden="1" customWidth="1"/>
    <col min="14863" max="15100" width="9.140625" style="64"/>
    <col min="15101" max="15101" width="3.7109375" style="64" customWidth="1"/>
    <col min="15102" max="15102" width="20.5703125" style="64" customWidth="1"/>
    <col min="15103" max="15103" width="10.7109375" style="64" customWidth="1"/>
    <col min="15104" max="15104" width="7.42578125" style="64" customWidth="1"/>
    <col min="15105" max="15105" width="8.42578125" style="64" customWidth="1"/>
    <col min="15106" max="15106" width="11" style="64" customWidth="1"/>
    <col min="15107" max="15107" width="10.140625" style="64" customWidth="1"/>
    <col min="15108" max="15108" width="9.140625" style="64" customWidth="1"/>
    <col min="15109" max="15109" width="8.7109375" style="64" customWidth="1"/>
    <col min="15110" max="15110" width="10.7109375" style="64" customWidth="1"/>
    <col min="15111" max="15111" width="12.42578125" style="64" customWidth="1"/>
    <col min="15112" max="15112" width="11.42578125" style="64" customWidth="1"/>
    <col min="15113" max="15113" width="13.7109375" style="64" customWidth="1"/>
    <col min="15114" max="15118" width="0" style="64" hidden="1" customWidth="1"/>
    <col min="15119" max="15356" width="9.140625" style="64"/>
    <col min="15357" max="15357" width="3.7109375" style="64" customWidth="1"/>
    <col min="15358" max="15358" width="20.5703125" style="64" customWidth="1"/>
    <col min="15359" max="15359" width="10.7109375" style="64" customWidth="1"/>
    <col min="15360" max="15360" width="7.42578125" style="64" customWidth="1"/>
    <col min="15361" max="15361" width="8.42578125" style="64" customWidth="1"/>
    <col min="15362" max="15362" width="11" style="64" customWidth="1"/>
    <col min="15363" max="15363" width="10.140625" style="64" customWidth="1"/>
    <col min="15364" max="15364" width="9.140625" style="64" customWidth="1"/>
    <col min="15365" max="15365" width="8.7109375" style="64" customWidth="1"/>
    <col min="15366" max="15366" width="10.7109375" style="64" customWidth="1"/>
    <col min="15367" max="15367" width="12.42578125" style="64" customWidth="1"/>
    <col min="15368" max="15368" width="11.42578125" style="64" customWidth="1"/>
    <col min="15369" max="15369" width="13.7109375" style="64" customWidth="1"/>
    <col min="15370" max="15374" width="0" style="64" hidden="1" customWidth="1"/>
    <col min="15375" max="15612" width="9.140625" style="64"/>
    <col min="15613" max="15613" width="3.7109375" style="64" customWidth="1"/>
    <col min="15614" max="15614" width="20.5703125" style="64" customWidth="1"/>
    <col min="15615" max="15615" width="10.7109375" style="64" customWidth="1"/>
    <col min="15616" max="15616" width="7.42578125" style="64" customWidth="1"/>
    <col min="15617" max="15617" width="8.42578125" style="64" customWidth="1"/>
    <col min="15618" max="15618" width="11" style="64" customWidth="1"/>
    <col min="15619" max="15619" width="10.140625" style="64" customWidth="1"/>
    <col min="15620" max="15620" width="9.140625" style="64" customWidth="1"/>
    <col min="15621" max="15621" width="8.7109375" style="64" customWidth="1"/>
    <col min="15622" max="15622" width="10.7109375" style="64" customWidth="1"/>
    <col min="15623" max="15623" width="12.42578125" style="64" customWidth="1"/>
    <col min="15624" max="15624" width="11.42578125" style="64" customWidth="1"/>
    <col min="15625" max="15625" width="13.7109375" style="64" customWidth="1"/>
    <col min="15626" max="15630" width="0" style="64" hidden="1" customWidth="1"/>
    <col min="15631" max="15868" width="9.140625" style="64"/>
    <col min="15869" max="15869" width="3.7109375" style="64" customWidth="1"/>
    <col min="15870" max="15870" width="20.5703125" style="64" customWidth="1"/>
    <col min="15871" max="15871" width="10.7109375" style="64" customWidth="1"/>
    <col min="15872" max="15872" width="7.42578125" style="64" customWidth="1"/>
    <col min="15873" max="15873" width="8.42578125" style="64" customWidth="1"/>
    <col min="15874" max="15874" width="11" style="64" customWidth="1"/>
    <col min="15875" max="15875" width="10.140625" style="64" customWidth="1"/>
    <col min="15876" max="15876" width="9.140625" style="64" customWidth="1"/>
    <col min="15877" max="15877" width="8.7109375" style="64" customWidth="1"/>
    <col min="15878" max="15878" width="10.7109375" style="64" customWidth="1"/>
    <col min="15879" max="15879" width="12.42578125" style="64" customWidth="1"/>
    <col min="15880" max="15880" width="11.42578125" style="64" customWidth="1"/>
    <col min="15881" max="15881" width="13.7109375" style="64" customWidth="1"/>
    <col min="15882" max="15886" width="0" style="64" hidden="1" customWidth="1"/>
    <col min="15887" max="16124" width="9.140625" style="64"/>
    <col min="16125" max="16125" width="3.7109375" style="64" customWidth="1"/>
    <col min="16126" max="16126" width="20.5703125" style="64" customWidth="1"/>
    <col min="16127" max="16127" width="10.7109375" style="64" customWidth="1"/>
    <col min="16128" max="16128" width="7.42578125" style="64" customWidth="1"/>
    <col min="16129" max="16129" width="8.42578125" style="64" customWidth="1"/>
    <col min="16130" max="16130" width="11" style="64" customWidth="1"/>
    <col min="16131" max="16131" width="10.140625" style="64" customWidth="1"/>
    <col min="16132" max="16132" width="9.140625" style="64" customWidth="1"/>
    <col min="16133" max="16133" width="8.7109375" style="64" customWidth="1"/>
    <col min="16134" max="16134" width="10.7109375" style="64" customWidth="1"/>
    <col min="16135" max="16135" width="12.42578125" style="64" customWidth="1"/>
    <col min="16136" max="16136" width="11.42578125" style="64" customWidth="1"/>
    <col min="16137" max="16137" width="13.7109375" style="64" customWidth="1"/>
    <col min="16138" max="16142" width="0" style="64" hidden="1" customWidth="1"/>
    <col min="16143" max="16384" width="9.140625" style="64"/>
  </cols>
  <sheetData>
    <row r="1" spans="1:12" ht="26.45" customHeight="1">
      <c r="A1" s="109" t="s">
        <v>141</v>
      </c>
      <c r="B1" s="109"/>
      <c r="I1" s="67"/>
    </row>
    <row r="2" spans="1:12" ht="26.45" customHeight="1">
      <c r="A2" s="130" t="s">
        <v>135</v>
      </c>
      <c r="B2" s="130"/>
      <c r="C2" s="130"/>
      <c r="D2" s="130"/>
      <c r="E2" s="130"/>
      <c r="F2" s="130"/>
      <c r="G2" s="130"/>
      <c r="H2" s="130"/>
      <c r="I2" s="130"/>
      <c r="J2" s="130"/>
    </row>
    <row r="3" spans="1:12" s="1" customFormat="1" ht="15.75">
      <c r="A3" s="111" t="s">
        <v>159</v>
      </c>
      <c r="B3" s="111"/>
      <c r="C3" s="111"/>
      <c r="D3" s="111"/>
      <c r="E3" s="111"/>
      <c r="F3" s="111"/>
      <c r="G3" s="111"/>
      <c r="H3" s="111"/>
      <c r="I3" s="111"/>
      <c r="J3" s="111"/>
      <c r="K3" s="111"/>
      <c r="L3" s="111"/>
    </row>
    <row r="4" spans="1:12" ht="26.45" customHeight="1">
      <c r="A4" s="68"/>
      <c r="B4" s="68"/>
      <c r="C4" s="68"/>
      <c r="D4" s="68"/>
      <c r="E4" s="68"/>
      <c r="F4" s="68"/>
      <c r="G4" s="69"/>
      <c r="H4" s="70" t="s">
        <v>121</v>
      </c>
      <c r="I4" s="71"/>
    </row>
    <row r="5" spans="1:12" s="72" customFormat="1" ht="26.45" customHeight="1">
      <c r="A5" s="124" t="s">
        <v>1</v>
      </c>
      <c r="B5" s="124" t="s">
        <v>2</v>
      </c>
      <c r="C5" s="128" t="s">
        <v>122</v>
      </c>
      <c r="D5" s="132"/>
      <c r="E5" s="132"/>
      <c r="F5" s="129"/>
      <c r="G5" s="133" t="s">
        <v>158</v>
      </c>
      <c r="H5" s="124" t="s">
        <v>4</v>
      </c>
      <c r="I5" s="124" t="s">
        <v>123</v>
      </c>
      <c r="J5" s="124" t="s">
        <v>124</v>
      </c>
    </row>
    <row r="6" spans="1:12" s="72" customFormat="1" ht="26.45" customHeight="1">
      <c r="A6" s="124"/>
      <c r="B6" s="124"/>
      <c r="C6" s="124" t="s">
        <v>125</v>
      </c>
      <c r="D6" s="126" t="s">
        <v>126</v>
      </c>
      <c r="E6" s="128" t="s">
        <v>127</v>
      </c>
      <c r="F6" s="129"/>
      <c r="G6" s="133"/>
      <c r="H6" s="124"/>
      <c r="I6" s="124"/>
      <c r="J6" s="135"/>
    </row>
    <row r="7" spans="1:12" s="72" customFormat="1" ht="26.45" customHeight="1">
      <c r="A7" s="125"/>
      <c r="B7" s="125"/>
      <c r="C7" s="125"/>
      <c r="D7" s="127"/>
      <c r="E7" s="87" t="s">
        <v>139</v>
      </c>
      <c r="F7" s="87" t="s">
        <v>137</v>
      </c>
      <c r="G7" s="134"/>
      <c r="H7" s="125"/>
      <c r="I7" s="125"/>
      <c r="J7" s="135"/>
    </row>
    <row r="8" spans="1:12" s="72" customFormat="1" ht="26.45" customHeight="1">
      <c r="A8" s="73"/>
      <c r="B8" s="74" t="s">
        <v>130</v>
      </c>
      <c r="C8" s="73"/>
      <c r="D8" s="75">
        <f>SUM(D9:D9)</f>
        <v>108719</v>
      </c>
      <c r="E8" s="75">
        <f>SUM(E9:E9)</f>
        <v>97370</v>
      </c>
      <c r="F8" s="75">
        <f>SUM(F9:F9)</f>
        <v>11349</v>
      </c>
      <c r="G8" s="75">
        <f>SUM(G9:G9)</f>
        <v>6000</v>
      </c>
      <c r="H8" s="76"/>
      <c r="I8" s="74"/>
      <c r="J8" s="77"/>
    </row>
    <row r="9" spans="1:12" s="83" customFormat="1" ht="51">
      <c r="A9" s="78">
        <v>1</v>
      </c>
      <c r="B9" s="79" t="s">
        <v>136</v>
      </c>
      <c r="C9" s="80" t="s">
        <v>138</v>
      </c>
      <c r="D9" s="81">
        <f>E9+F9</f>
        <v>108719</v>
      </c>
      <c r="E9" s="81">
        <v>97370</v>
      </c>
      <c r="F9" s="81">
        <v>11349</v>
      </c>
      <c r="G9" s="81">
        <v>6000</v>
      </c>
      <c r="H9" s="82" t="s">
        <v>115</v>
      </c>
      <c r="I9" s="82"/>
      <c r="J9" s="82"/>
    </row>
    <row r="10" spans="1:12" ht="26.25" hidden="1" customHeight="1">
      <c r="A10" s="84"/>
      <c r="B10" s="84"/>
      <c r="C10" s="84"/>
      <c r="D10" s="84"/>
      <c r="E10" s="84"/>
      <c r="F10" s="84"/>
      <c r="G10" s="85"/>
      <c r="H10" s="86"/>
      <c r="I10" s="84"/>
      <c r="J10" s="84"/>
    </row>
  </sheetData>
  <mergeCells count="13">
    <mergeCell ref="D6:D7"/>
    <mergeCell ref="E6:F6"/>
    <mergeCell ref="A1:B1"/>
    <mergeCell ref="A3:L3"/>
    <mergeCell ref="A5:A7"/>
    <mergeCell ref="B5:B7"/>
    <mergeCell ref="C5:F5"/>
    <mergeCell ref="G5:G7"/>
    <mergeCell ref="H5:H7"/>
    <mergeCell ref="I5:I7"/>
    <mergeCell ref="J5:J7"/>
    <mergeCell ref="C6:C7"/>
    <mergeCell ref="A2:J2"/>
  </mergeCells>
  <pageMargins left="0.85"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PhKhVon</vt:lpstr>
      <vt:lpstr>BSCTR-NSTT</vt:lpstr>
      <vt:lpstr>BSCtr-XSKT</vt:lpstr>
      <vt:lpstr>PhKhVon!Print_Titles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8.1X86 M1</dc:creator>
  <cp:lastModifiedBy>Admin</cp:lastModifiedBy>
  <cp:lastPrinted>2019-07-29T00:27:15Z</cp:lastPrinted>
  <dcterms:created xsi:type="dcterms:W3CDTF">2019-02-19T02:57:35Z</dcterms:created>
  <dcterms:modified xsi:type="dcterms:W3CDTF">2019-08-07T03:02:31Z</dcterms:modified>
</cp:coreProperties>
</file>